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101 - SO 101 - Polní c..." sheetId="2" r:id="rId2"/>
    <sheet name="SO-301 - SO 301 - Odvodňo..." sheetId="3" r:id="rId3"/>
    <sheet name="SO-302 - SO 302 - Odvodňo..." sheetId="4" r:id="rId4"/>
    <sheet name="SO-303 - SO 303 - Propust..." sheetId="5" r:id="rId5"/>
    <sheet name="SO-801 - SO 801 - Doprovo...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'SO-101 - SO 101 - Polní c...'!$C$85:$K$167</definedName>
    <definedName name="_xlnm.Print_Area" localSheetId="1">'SO-101 - SO 101 - Polní c...'!$C$4:$J$39,'SO-101 - SO 101 - Polní c...'!$C$45:$J$67,'SO-101 - SO 101 - Polní c...'!$C$73:$K$167</definedName>
    <definedName name="_xlnm.Print_Titles" localSheetId="1">'SO-101 - SO 101 - Polní c...'!$85:$85</definedName>
    <definedName name="_xlnm._FilterDatabase" localSheetId="2" hidden="1">'SO-301 - SO 301 - Odvodňo...'!$C$84:$K$144</definedName>
    <definedName name="_xlnm.Print_Area" localSheetId="2">'SO-301 - SO 301 - Odvodňo...'!$C$4:$J$39,'SO-301 - SO 301 - Odvodňo...'!$C$45:$J$66,'SO-301 - SO 301 - Odvodňo...'!$C$72:$K$144</definedName>
    <definedName name="_xlnm.Print_Titles" localSheetId="2">'SO-301 - SO 301 - Odvodňo...'!$84:$84</definedName>
    <definedName name="_xlnm._FilterDatabase" localSheetId="3" hidden="1">'SO-302 - SO 302 - Odvodňo...'!$C$84:$K$131</definedName>
    <definedName name="_xlnm.Print_Area" localSheetId="3">'SO-302 - SO 302 - Odvodňo...'!$C$4:$J$39,'SO-302 - SO 302 - Odvodňo...'!$C$45:$J$66,'SO-302 - SO 302 - Odvodňo...'!$C$72:$K$131</definedName>
    <definedName name="_xlnm.Print_Titles" localSheetId="3">'SO-302 - SO 302 - Odvodňo...'!$84:$84</definedName>
    <definedName name="_xlnm._FilterDatabase" localSheetId="4" hidden="1">'SO-303 - SO 303 - Propust...'!$C$85:$K$144</definedName>
    <definedName name="_xlnm.Print_Area" localSheetId="4">'SO-303 - SO 303 - Propust...'!$C$4:$J$39,'SO-303 - SO 303 - Propust...'!$C$45:$J$67,'SO-303 - SO 303 - Propust...'!$C$73:$K$144</definedName>
    <definedName name="_xlnm.Print_Titles" localSheetId="4">'SO-303 - SO 303 - Propust...'!$85:$85</definedName>
    <definedName name="_xlnm._FilterDatabase" localSheetId="5" hidden="1">'SO-801 - SO 801 - Doprovo...'!$C$83:$K$181</definedName>
    <definedName name="_xlnm.Print_Area" localSheetId="5">'SO-801 - SO 801 - Doprovo...'!$C$4:$J$39,'SO-801 - SO 801 - Doprovo...'!$C$45:$J$65,'SO-801 - SO 801 - Doprovo...'!$C$71:$K$181</definedName>
    <definedName name="_xlnm.Print_Titles" localSheetId="5">'SO-801 - SO 801 - Doprovo...'!$83:$83</definedName>
    <definedName name="_xlnm.Print_Area" localSheetId="6">'Seznam figur'!$C$4:$G$16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5" r="J37"/>
  <c r="J36"/>
  <c i="1" r="AY58"/>
  <c i="5" r="J35"/>
  <c i="1" r="AX58"/>
  <c i="5"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05"/>
  <c r="BH105"/>
  <c r="BG105"/>
  <c r="BF105"/>
  <c r="T105"/>
  <c r="R105"/>
  <c r="P105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4" r="J37"/>
  <c r="J36"/>
  <c i="1" r="AY57"/>
  <c i="4" r="J35"/>
  <c i="1" r="AX57"/>
  <c i="4"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08"/>
  <c r="BH108"/>
  <c r="BG108"/>
  <c r="BF108"/>
  <c r="T108"/>
  <c r="R108"/>
  <c r="P108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3" r="J37"/>
  <c r="J36"/>
  <c i="1" r="AY56"/>
  <c i="3" r="J35"/>
  <c i="1" r="AX56"/>
  <c i="3"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2" r="J37"/>
  <c r="J36"/>
  <c i="1" r="AY55"/>
  <c i="2" r="J35"/>
  <c i="1" r="AX55"/>
  <c i="2"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2"/>
  <c r="BH132"/>
  <c r="BG132"/>
  <c r="BF132"/>
  <c r="T132"/>
  <c r="R132"/>
  <c r="P132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1" r="L50"/>
  <c r="AM50"/>
  <c r="AM49"/>
  <c r="L49"/>
  <c r="AM47"/>
  <c r="L47"/>
  <c r="L45"/>
  <c r="L44"/>
  <c i="6" r="BK181"/>
  <c r="J171"/>
  <c r="J167"/>
  <c i="5" r="BK100"/>
  <c i="4" r="BK130"/>
  <c r="BK89"/>
  <c i="3" r="J109"/>
  <c r="J92"/>
  <c r="BK88"/>
  <c i="2" r="J156"/>
  <c r="J132"/>
  <c r="BK97"/>
  <c r="BK92"/>
  <c i="6" r="J174"/>
  <c r="J161"/>
  <c r="BK156"/>
  <c r="J153"/>
  <c r="BK141"/>
  <c r="J131"/>
  <c r="J128"/>
  <c r="J115"/>
  <c r="J111"/>
  <c r="BK107"/>
  <c r="BK102"/>
  <c r="BK92"/>
  <c i="5" r="J140"/>
  <c r="J127"/>
  <c r="J122"/>
  <c r="J115"/>
  <c r="BK97"/>
  <c r="BK89"/>
  <c i="4" r="BK95"/>
  <c i="3" r="J129"/>
  <c r="J93"/>
  <c i="2" r="J163"/>
  <c r="J145"/>
  <c r="BK132"/>
  <c r="BK115"/>
  <c r="J108"/>
  <c r="J94"/>
  <c i="6" r="BK177"/>
  <c r="BK169"/>
  <c r="BK154"/>
  <c r="J138"/>
  <c r="J119"/>
  <c r="J109"/>
  <c r="J87"/>
  <c i="5" r="BK120"/>
  <c r="BK104"/>
  <c i="4" r="J123"/>
  <c r="BK108"/>
  <c r="BK92"/>
  <c i="3" r="BK140"/>
  <c r="J101"/>
  <c r="J94"/>
  <c i="6" r="J163"/>
  <c r="J155"/>
  <c r="BK150"/>
  <c r="J142"/>
  <c r="BK131"/>
  <c r="BK123"/>
  <c r="BK115"/>
  <c r="BK108"/>
  <c r="J105"/>
  <c r="BK96"/>
  <c r="BK90"/>
  <c i="5" r="J133"/>
  <c r="J126"/>
  <c r="J96"/>
  <c i="4" r="J127"/>
  <c r="J113"/>
  <c i="3" r="BK143"/>
  <c r="J133"/>
  <c r="BK125"/>
  <c r="J102"/>
  <c r="J90"/>
  <c i="2" r="J151"/>
  <c r="BK145"/>
  <c r="BK137"/>
  <c r="J115"/>
  <c r="BK105"/>
  <c r="J101"/>
  <c i="1" r="AS54"/>
  <c i="6" r="BK179"/>
  <c r="J170"/>
  <c i="5" r="J125"/>
  <c r="BK96"/>
  <c r="BK90"/>
  <c i="4" r="J95"/>
  <c i="3" r="BK115"/>
  <c r="BK101"/>
  <c r="BK90"/>
  <c i="2" r="BK163"/>
  <c r="BK151"/>
  <c r="BK101"/>
  <c r="BK94"/>
  <c i="6" r="J179"/>
  <c r="BK167"/>
  <c r="BK159"/>
  <c r="J154"/>
  <c r="J144"/>
  <c r="J132"/>
  <c r="J129"/>
  <c r="BK121"/>
  <c r="J110"/>
  <c r="BK104"/>
  <c r="J96"/>
  <c i="5" r="J143"/>
  <c r="BK128"/>
  <c r="BK124"/>
  <c r="J116"/>
  <c i="4" r="BK123"/>
  <c r="J92"/>
  <c i="3" r="J127"/>
  <c r="BK92"/>
  <c i="2" r="BK159"/>
  <c r="J147"/>
  <c r="BK138"/>
  <c r="J120"/>
  <c r="J112"/>
  <c r="BK96"/>
  <c r="J90"/>
  <c i="6" r="J175"/>
  <c r="BK165"/>
  <c r="BK148"/>
  <c r="BK125"/>
  <c r="J113"/>
  <c r="J95"/>
  <c r="J90"/>
  <c i="5" r="BK133"/>
  <c r="J117"/>
  <c i="4" r="BK127"/>
  <c r="BK113"/>
  <c r="BK94"/>
  <c i="3" r="J142"/>
  <c r="J125"/>
  <c r="BK98"/>
  <c r="BK89"/>
  <c i="6" r="J159"/>
  <c r="BK153"/>
  <c r="BK144"/>
  <c r="J136"/>
  <c r="BK132"/>
  <c r="BK126"/>
  <c r="J121"/>
  <c r="BK111"/>
  <c r="BK106"/>
  <c r="BK98"/>
  <c r="J92"/>
  <c i="5" r="BK142"/>
  <c r="J128"/>
  <c r="J120"/>
  <c r="J90"/>
  <c i="4" r="BK120"/>
  <c r="BK88"/>
  <c i="3" r="J136"/>
  <c r="BK127"/>
  <c r="J105"/>
  <c r="BK94"/>
  <c r="J88"/>
  <c i="2" r="BK147"/>
  <c r="J138"/>
  <c r="J117"/>
  <c r="J110"/>
  <c r="J104"/>
  <c r="BK90"/>
  <c i="6" r="J180"/>
  <c r="BK174"/>
  <c r="J169"/>
  <c i="5" r="J124"/>
  <c r="J95"/>
  <c r="J89"/>
  <c i="4" r="J96"/>
  <c i="3" r="BK136"/>
  <c r="BK105"/>
  <c i="2" r="BK166"/>
  <c r="BK154"/>
  <c r="BK140"/>
  <c r="J96"/>
  <c r="J89"/>
  <c i="6" r="J172"/>
  <c r="J166"/>
  <c r="BK157"/>
  <c r="J151"/>
  <c r="BK146"/>
  <c r="BK134"/>
  <c r="J126"/>
  <c r="BK113"/>
  <c r="BK105"/>
  <c r="J98"/>
  <c i="5" r="J131"/>
  <c r="BK125"/>
  <c r="BK117"/>
  <c r="J104"/>
  <c r="J93"/>
  <c i="4" r="J118"/>
  <c r="J88"/>
  <c i="3" r="J97"/>
  <c i="2" r="J165"/>
  <c r="BK150"/>
  <c r="BK144"/>
  <c r="BK123"/>
  <c r="J113"/>
  <c r="J97"/>
  <c r="BK93"/>
  <c i="6" r="BK180"/>
  <c r="BK170"/>
  <c r="BK161"/>
  <c r="BK140"/>
  <c r="BK128"/>
  <c r="J108"/>
  <c r="J94"/>
  <c i="5" r="BK140"/>
  <c r="J97"/>
  <c i="4" r="J99"/>
  <c i="3" r="J143"/>
  <c r="BK131"/>
  <c r="J100"/>
  <c r="J91"/>
  <c i="6" r="J156"/>
  <c r="J148"/>
  <c r="J141"/>
  <c r="J134"/>
  <c r="BK129"/>
  <c r="J125"/>
  <c r="BK117"/>
  <c r="BK110"/>
  <c r="J107"/>
  <c r="J100"/>
  <c r="BK94"/>
  <c r="BK87"/>
  <c i="5" r="BK131"/>
  <c r="BK122"/>
  <c r="J105"/>
  <c i="4" r="J129"/>
  <c r="J115"/>
  <c r="J108"/>
  <c i="3" r="BK142"/>
  <c r="J131"/>
  <c r="J112"/>
  <c r="J98"/>
  <c r="J89"/>
  <c i="2" r="J150"/>
  <c r="J140"/>
  <c r="J123"/>
  <c r="BK112"/>
  <c r="J105"/>
  <c r="J93"/>
  <c i="6" r="J177"/>
  <c r="BK175"/>
  <c i="5" r="J142"/>
  <c r="BK115"/>
  <c r="BK93"/>
  <c i="4" r="BK129"/>
  <c r="J94"/>
  <c i="3" r="BK112"/>
  <c r="BK93"/>
  <c i="2" r="BK165"/>
  <c r="J154"/>
  <c r="BK113"/>
  <c r="BK95"/>
  <c i="6" r="J181"/>
  <c r="BK171"/>
  <c r="BK163"/>
  <c r="BK155"/>
  <c r="J150"/>
  <c r="J140"/>
  <c r="BK130"/>
  <c r="J123"/>
  <c r="BK114"/>
  <c r="J106"/>
  <c r="BK100"/>
  <c r="BK89"/>
  <c i="5" r="J136"/>
  <c r="BK126"/>
  <c r="J118"/>
  <c r="BK105"/>
  <c r="BK95"/>
  <c i="4" r="J120"/>
  <c r="J89"/>
  <c i="3" r="J115"/>
  <c i="2" r="J166"/>
  <c r="BK156"/>
  <c r="J137"/>
  <c r="BK117"/>
  <c r="BK110"/>
  <c r="J95"/>
  <c r="BK89"/>
  <c i="6" r="BK172"/>
  <c r="BK166"/>
  <c r="BK142"/>
  <c r="BK136"/>
  <c r="J117"/>
  <c r="J104"/>
  <c i="5" r="BK143"/>
  <c r="BK118"/>
  <c r="J100"/>
  <c i="4" r="BK115"/>
  <c r="BK96"/>
  <c i="3" r="BK133"/>
  <c r="BK102"/>
  <c r="BK97"/>
  <c i="6" r="J165"/>
  <c r="J157"/>
  <c r="BK151"/>
  <c r="J146"/>
  <c r="BK138"/>
  <c r="J130"/>
  <c r="BK119"/>
  <c r="J114"/>
  <c r="BK109"/>
  <c r="J102"/>
  <c r="BK95"/>
  <c r="J89"/>
  <c i="5" r="BK136"/>
  <c r="BK127"/>
  <c r="BK116"/>
  <c i="4" r="J130"/>
  <c r="BK118"/>
  <c r="BK99"/>
  <c i="3" r="J140"/>
  <c r="BK129"/>
  <c r="BK109"/>
  <c r="BK100"/>
  <c r="BK91"/>
  <c i="2" r="J159"/>
  <c r="J144"/>
  <c r="BK120"/>
  <c r="BK108"/>
  <c r="BK104"/>
  <c r="J92"/>
  <c l="1" r="R88"/>
  <c r="T136"/>
  <c r="T149"/>
  <c r="R155"/>
  <c r="T162"/>
  <c i="3" r="R87"/>
  <c r="P124"/>
  <c r="BK132"/>
  <c r="J132"/>
  <c r="J64"/>
  <c r="BK139"/>
  <c r="J139"/>
  <c r="J65"/>
  <c i="4" r="T87"/>
  <c r="T86"/>
  <c r="T112"/>
  <c r="P119"/>
  <c r="P126"/>
  <c i="5" r="P88"/>
  <c r="BK114"/>
  <c r="J114"/>
  <c r="J62"/>
  <c r="BK119"/>
  <c r="J119"/>
  <c r="J63"/>
  <c r="T119"/>
  <c r="BK132"/>
  <c r="J132"/>
  <c r="J65"/>
  <c r="T132"/>
  <c r="T139"/>
  <c i="2" r="P88"/>
  <c r="P87"/>
  <c r="P86"/>
  <c i="1" r="AU55"/>
  <c i="2" r="P136"/>
  <c r="P149"/>
  <c r="P155"/>
  <c r="P162"/>
  <c i="3" r="BK87"/>
  <c r="J87"/>
  <c r="J61"/>
  <c r="BK124"/>
  <c r="J124"/>
  <c r="J62"/>
  <c r="T132"/>
  <c r="P139"/>
  <c i="4" r="P87"/>
  <c r="R112"/>
  <c r="R119"/>
  <c r="T126"/>
  <c i="5" r="T88"/>
  <c r="T87"/>
  <c r="T86"/>
  <c r="T114"/>
  <c r="P119"/>
  <c r="R132"/>
  <c r="P139"/>
  <c i="6" r="BK86"/>
  <c r="T86"/>
  <c r="R118"/>
  <c r="R143"/>
  <c i="2" r="T88"/>
  <c r="T87"/>
  <c r="R136"/>
  <c r="R149"/>
  <c r="T155"/>
  <c r="R162"/>
  <c i="3" r="P87"/>
  <c r="P86"/>
  <c r="R124"/>
  <c r="R132"/>
  <c r="R139"/>
  <c i="4" r="R87"/>
  <c r="R86"/>
  <c r="P112"/>
  <c r="T119"/>
  <c r="R126"/>
  <c i="5" r="BK88"/>
  <c r="J88"/>
  <c r="J61"/>
  <c r="R88"/>
  <c r="P114"/>
  <c r="R114"/>
  <c r="R119"/>
  <c r="P132"/>
  <c r="BK139"/>
  <c r="J139"/>
  <c r="J66"/>
  <c r="R139"/>
  <c i="6" r="R86"/>
  <c r="P118"/>
  <c r="BK143"/>
  <c r="J143"/>
  <c r="J63"/>
  <c r="T143"/>
  <c r="P168"/>
  <c r="R168"/>
  <c i="2" r="BK88"/>
  <c r="J88"/>
  <c r="J61"/>
  <c r="BK136"/>
  <c r="J136"/>
  <c r="J62"/>
  <c r="BK149"/>
  <c r="J149"/>
  <c r="J63"/>
  <c r="BK155"/>
  <c r="J155"/>
  <c r="J65"/>
  <c r="BK162"/>
  <c r="J162"/>
  <c r="J66"/>
  <c i="3" r="T87"/>
  <c r="T86"/>
  <c r="T85"/>
  <c r="T124"/>
  <c r="P132"/>
  <c r="T139"/>
  <c i="4" r="BK87"/>
  <c r="J87"/>
  <c r="J61"/>
  <c r="BK112"/>
  <c r="J112"/>
  <c r="J62"/>
  <c r="BK119"/>
  <c r="J119"/>
  <c r="J64"/>
  <c r="BK126"/>
  <c r="J126"/>
  <c r="J65"/>
  <c i="6" r="P86"/>
  <c r="BK118"/>
  <c r="J118"/>
  <c r="J62"/>
  <c r="T118"/>
  <c r="P143"/>
  <c r="BK168"/>
  <c r="J168"/>
  <c r="J64"/>
  <c r="T168"/>
  <c i="2" r="E76"/>
  <c r="BE97"/>
  <c r="BE101"/>
  <c r="BE104"/>
  <c r="BE105"/>
  <c r="BE110"/>
  <c r="BE144"/>
  <c r="BE159"/>
  <c r="BE165"/>
  <c i="3" r="E48"/>
  <c r="BE115"/>
  <c i="4" r="F55"/>
  <c r="J79"/>
  <c r="BE94"/>
  <c r="BE95"/>
  <c r="BE123"/>
  <c i="5" r="E76"/>
  <c r="J80"/>
  <c r="BE95"/>
  <c r="BE96"/>
  <c r="BE97"/>
  <c r="BE100"/>
  <c r="BE124"/>
  <c i="6" r="J52"/>
  <c r="BE92"/>
  <c r="BE94"/>
  <c r="BE98"/>
  <c r="BE100"/>
  <c r="BE104"/>
  <c r="BE105"/>
  <c r="BE108"/>
  <c r="BE113"/>
  <c r="BE117"/>
  <c r="BE119"/>
  <c r="BE121"/>
  <c r="BE123"/>
  <c r="BE129"/>
  <c r="BE131"/>
  <c r="BE132"/>
  <c r="BE134"/>
  <c r="BE136"/>
  <c r="BE141"/>
  <c r="BE144"/>
  <c r="BE146"/>
  <c r="BE150"/>
  <c r="BE155"/>
  <c r="BE159"/>
  <c i="2" r="BK153"/>
  <c r="J153"/>
  <c r="J64"/>
  <c i="3" r="J79"/>
  <c r="F82"/>
  <c r="BE89"/>
  <c r="BE91"/>
  <c r="BE92"/>
  <c r="BE109"/>
  <c r="BE127"/>
  <c r="BK130"/>
  <c r="J130"/>
  <c r="J63"/>
  <c i="4" r="E75"/>
  <c r="BE88"/>
  <c r="BE89"/>
  <c r="BE129"/>
  <c r="BE130"/>
  <c r="BK117"/>
  <c r="J117"/>
  <c r="J63"/>
  <c i="5" r="F55"/>
  <c r="BE89"/>
  <c r="BE90"/>
  <c r="BE93"/>
  <c r="BE115"/>
  <c r="BE122"/>
  <c r="BE127"/>
  <c r="BE133"/>
  <c r="BE142"/>
  <c r="BK130"/>
  <c r="J130"/>
  <c r="J64"/>
  <c i="6" r="BE89"/>
  <c r="BE96"/>
  <c r="BE102"/>
  <c r="BE106"/>
  <c r="BE109"/>
  <c r="BE111"/>
  <c r="BE115"/>
  <c r="BE151"/>
  <c r="BE157"/>
  <c r="BE163"/>
  <c r="BE165"/>
  <c r="BE171"/>
  <c r="BE179"/>
  <c r="BE181"/>
  <c i="2" r="F55"/>
  <c r="J80"/>
  <c r="BE89"/>
  <c r="BE95"/>
  <c r="BE96"/>
  <c r="BE108"/>
  <c r="BE113"/>
  <c r="BE115"/>
  <c r="BE132"/>
  <c r="BE137"/>
  <c r="BE140"/>
  <c r="BE147"/>
  <c r="BE156"/>
  <c r="BE163"/>
  <c r="BE166"/>
  <c i="3" r="BE88"/>
  <c r="BE90"/>
  <c r="BE93"/>
  <c r="BE97"/>
  <c r="BE100"/>
  <c r="BE101"/>
  <c r="BE102"/>
  <c r="BE105"/>
  <c r="BE112"/>
  <c r="BE131"/>
  <c r="BE133"/>
  <c r="BE136"/>
  <c r="BE143"/>
  <c i="4" r="BE92"/>
  <c r="BE96"/>
  <c r="BE99"/>
  <c r="BE108"/>
  <c r="BE118"/>
  <c r="BE127"/>
  <c i="5" r="BE116"/>
  <c r="BE120"/>
  <c r="BE143"/>
  <c i="6" r="E48"/>
  <c r="F55"/>
  <c r="BE87"/>
  <c r="BE90"/>
  <c r="BE95"/>
  <c r="BE107"/>
  <c r="BE110"/>
  <c r="BE114"/>
  <c r="BE125"/>
  <c r="BE126"/>
  <c r="BE128"/>
  <c r="BE130"/>
  <c r="BE138"/>
  <c r="BE140"/>
  <c r="BE142"/>
  <c r="BE148"/>
  <c r="BE153"/>
  <c r="BE154"/>
  <c r="BE156"/>
  <c r="BE161"/>
  <c r="BE166"/>
  <c r="BE167"/>
  <c r="BE169"/>
  <c r="BE170"/>
  <c r="BE177"/>
  <c i="2" r="BE90"/>
  <c r="BE92"/>
  <c r="BE93"/>
  <c r="BE94"/>
  <c r="BE112"/>
  <c r="BE117"/>
  <c r="BE120"/>
  <c r="BE123"/>
  <c r="BE138"/>
  <c r="BE145"/>
  <c r="BE150"/>
  <c r="BE151"/>
  <c r="BE154"/>
  <c i="3" r="BE94"/>
  <c r="BE98"/>
  <c r="BE125"/>
  <c r="BE129"/>
  <c r="BE140"/>
  <c r="BE142"/>
  <c i="4" r="BE113"/>
  <c r="BE115"/>
  <c r="BE120"/>
  <c i="5" r="BE104"/>
  <c r="BE105"/>
  <c r="BE117"/>
  <c r="BE118"/>
  <c r="BE125"/>
  <c r="BE126"/>
  <c r="BE128"/>
  <c r="BE131"/>
  <c r="BE136"/>
  <c r="BE140"/>
  <c i="6" r="BE172"/>
  <c r="BE174"/>
  <c r="BE175"/>
  <c r="BE180"/>
  <c i="2" r="F35"/>
  <c i="1" r="BB55"/>
  <c i="6" r="F37"/>
  <c i="1" r="BD59"/>
  <c i="6" r="F35"/>
  <c i="1" r="BB59"/>
  <c i="4" r="F37"/>
  <c i="1" r="BD57"/>
  <c i="3" r="F36"/>
  <c i="1" r="BC56"/>
  <c i="5" r="F34"/>
  <c i="1" r="BA58"/>
  <c i="5" r="J34"/>
  <c i="1" r="AW58"/>
  <c i="2" r="F36"/>
  <c i="1" r="BC55"/>
  <c i="2" r="F34"/>
  <c i="1" r="BA55"/>
  <c i="6" r="J34"/>
  <c i="1" r="AW59"/>
  <c i="5" r="F37"/>
  <c i="1" r="BD58"/>
  <c i="5" r="F35"/>
  <c i="1" r="BB58"/>
  <c i="4" r="F35"/>
  <c i="1" r="BB57"/>
  <c i="4" r="F34"/>
  <c i="1" r="BA57"/>
  <c i="2" r="J34"/>
  <c i="1" r="AW55"/>
  <c i="4" r="F36"/>
  <c i="1" r="BC57"/>
  <c i="3" r="J34"/>
  <c i="1" r="AW56"/>
  <c i="5" r="F36"/>
  <c i="1" r="BC58"/>
  <c i="3" r="F37"/>
  <c i="1" r="BD56"/>
  <c i="4" r="J34"/>
  <c i="1" r="AW57"/>
  <c i="3" r="F34"/>
  <c i="1" r="BA56"/>
  <c i="6" r="F36"/>
  <c i="1" r="BC59"/>
  <c i="3" r="F35"/>
  <c i="1" r="BB56"/>
  <c i="2" r="F37"/>
  <c i="1" r="BD55"/>
  <c i="6" r="F34"/>
  <c i="1" r="BA59"/>
  <c i="6" l="1" r="P85"/>
  <c r="P84"/>
  <c i="1" r="AU59"/>
  <c i="6" r="BK85"/>
  <c r="J85"/>
  <c r="J60"/>
  <c i="4" r="P86"/>
  <c r="P85"/>
  <c i="1" r="AU57"/>
  <c i="5" r="P87"/>
  <c r="P86"/>
  <c i="1" r="AU58"/>
  <c i="4" r="T85"/>
  <c i="3" r="R86"/>
  <c r="R85"/>
  <c i="5" r="R87"/>
  <c r="R86"/>
  <c i="3" r="P85"/>
  <c i="1" r="AU56"/>
  <c i="2" r="T86"/>
  <c i="6" r="T85"/>
  <c r="T84"/>
  <c r="R85"/>
  <c r="R84"/>
  <c i="4" r="R85"/>
  <c i="2" r="R87"/>
  <c r="R86"/>
  <c i="5" r="BK87"/>
  <c r="J87"/>
  <c r="J60"/>
  <c i="3" r="BK86"/>
  <c r="BK85"/>
  <c r="J85"/>
  <c i="6" r="J86"/>
  <c r="J61"/>
  <c i="2" r="BK87"/>
  <c r="J87"/>
  <c r="J60"/>
  <c i="4" r="BK86"/>
  <c r="J86"/>
  <c r="J60"/>
  <c i="3" r="J33"/>
  <c i="1" r="AV56"/>
  <c r="AT56"/>
  <c i="6" r="J33"/>
  <c i="1" r="AV59"/>
  <c r="AT59"/>
  <c i="3" r="J30"/>
  <c i="1" r="AG56"/>
  <c r="AN56"/>
  <c i="2" r="J33"/>
  <c i="1" r="AV55"/>
  <c r="AT55"/>
  <c r="BC54"/>
  <c r="W32"/>
  <c i="4" r="J33"/>
  <c i="1" r="AV57"/>
  <c r="AT57"/>
  <c i="2" r="F33"/>
  <c i="1" r="AZ55"/>
  <c r="BA54"/>
  <c r="AW54"/>
  <c r="AK30"/>
  <c i="3" r="F33"/>
  <c i="1" r="AZ56"/>
  <c i="5" r="J33"/>
  <c i="1" r="AV58"/>
  <c r="AT58"/>
  <c i="4" r="F33"/>
  <c i="1" r="AZ57"/>
  <c i="6" r="F33"/>
  <c i="1" r="AZ59"/>
  <c r="BD54"/>
  <c r="W33"/>
  <c i="5" r="F33"/>
  <c i="1" r="AZ58"/>
  <c r="BB54"/>
  <c r="AX54"/>
  <c i="3" l="1" r="J39"/>
  <c i="2" r="BK86"/>
  <c r="J86"/>
  <c r="J59"/>
  <c i="3" r="J86"/>
  <c r="J60"/>
  <c i="4" r="BK85"/>
  <c r="J85"/>
  <c r="J59"/>
  <c i="5" r="BK86"/>
  <c r="J86"/>
  <c i="3" r="J59"/>
  <c i="6" r="BK84"/>
  <c r="J84"/>
  <c r="J59"/>
  <c i="1" r="AZ54"/>
  <c r="AV54"/>
  <c r="AK29"/>
  <c i="5" r="J30"/>
  <c i="1" r="AG58"/>
  <c r="AN58"/>
  <c r="AY54"/>
  <c r="W31"/>
  <c r="W30"/>
  <c r="AU54"/>
  <c i="5" l="1" r="J59"/>
  <c r="J39"/>
  <c i="2" r="J30"/>
  <c i="1" r="AG55"/>
  <c r="AN55"/>
  <c i="6" r="J30"/>
  <c i="1" r="AG59"/>
  <c r="AN59"/>
  <c r="W29"/>
  <c i="4" r="J30"/>
  <c i="1" r="AG57"/>
  <c r="AN57"/>
  <c r="AT54"/>
  <c i="4" l="1" r="J39"/>
  <c i="6" r="J39"/>
  <c i="2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<sst xmlns="http://schemas.openxmlformats.org/spreadsheetml/2006/main">
  <si>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</si>
  <si>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</si>
  <si>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</si>
  <si>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</si>
  <si>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</si>
  <si>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{f23c3326-33c2-4b49-b873-c1913d8644f3}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</si>
  <si>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</si>
  <si>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</si>
  <si>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</si>
  <si>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</si>
  <si>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</si>
  <si>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</si>
  <si>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</si>
  <si>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</si>
  <si>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909-11-16-21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</si>
  <si>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</si>
  <si>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</si>
  <si>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K.ú. Skramouš - dokumentace I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</si>
  <si>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</si>
  <si>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</si>
  <si>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</si>
  <si>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</si>
  <si>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</si>
  <si>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</si>
  <si>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</si>
  <si>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</si>
  <si>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29. 11. 2016</t>
  </si>
  <si>
    <t>10</t>
  </si>
  <si>
    <t>100</t>
  </si>
  <si>
    <t>Zadavatel:</t>
  </si>
  <si>
    <t>IČ:</t>
  </si>
  <si>
    <t>ČR-Státní pozemkový úřad, Mělník</t>
  </si>
  <si>
    <t>DIČ:</t>
  </si>
  <si>
    <t>Uchazeč:</t>
  </si>
  <si>
    <t>Vyplň údaj</t>
  </si>
  <si>
    <t>Projektant:</t>
  </si>
  <si>
    <t>25024671</t>
  </si>
  <si>
    <t>Artech spol. s r.o.</t>
  </si>
  <si>
    <t>True</t>
  </si>
  <si>
    <t>Zpracovatel:</t>
  </si>
  <si>
    <t>ing.Žílová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</si>
  <si>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</si>
  <si>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</si>
  <si>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</si>
  <si>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</si>
  <si>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</si>
  <si>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</si>
  <si>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</si>
  <si>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</si>
  <si>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</si>
  <si>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</si>
  <si>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</si>
  <si>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</si>
  <si>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</si>
  <si>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</si>
  <si>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</si>
  <si>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</si>
  <si>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</si>
  <si>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</si>
  <si>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</si>
  <si>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</si>
  <si>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</si>
  <si>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</si>
  <si>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</si>
  <si>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</si>
  <si>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</si>
  <si>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</si>
  <si>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</si>
  <si>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</si>
  <si>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</si>
  <si>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</si>
  <si>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</si>
  <si>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</si>
  <si>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</si>
  <si>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</si>
  <si>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</si>
  <si>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</si>
  <si>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</si>
  <si>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</si>
  <si>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</si>
  <si>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</si>
  <si>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</si>
  <si>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</si>
  <si>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SO 101 - Polní cesta HPC3 k.ú. Skramouš (extravilán)</t>
  </si>
  <si>
    <t>STA</t>
  </si>
  <si>
    <t>{c1913c97-8027-445d-bd9f-3f4c9ea61275}</t>
  </si>
  <si>
    <t>822 29 69</t>
  </si>
  <si>
    <t>2</t>
  </si>
  <si>
    <t>SO-301</t>
  </si>
  <si>
    <t>SO 301 - Odvodňovací prvky HPC3</t>
  </si>
  <si>
    <t>{f82d909a-7a64-4e32-849e-66174e4b2007}</t>
  </si>
  <si>
    <t>831 12 89</t>
  </si>
  <si>
    <t>SO-302</t>
  </si>
  <si>
    <t>SO 302 - Odvodňovací příkop OP1 - k.ú. Skramouš</t>
  </si>
  <si>
    <t>{6cf06e42-c927-4b54-ad50-a92c47359b35}</t>
  </si>
  <si>
    <t>SO-303</t>
  </si>
  <si>
    <t>SO 303 - Propustek u OP1</t>
  </si>
  <si>
    <t>{e17b7a43-75d2-4ac8-ae9d-b553ccb90a23}</t>
  </si>
  <si>
    <t>831 12 49</t>
  </si>
  <si>
    <t>SO-801</t>
  </si>
  <si>
    <t>SO 801 - Doprovodná zeleň HPC3</t>
  </si>
  <si>
    <t>{80b718e8-3831-4ad9-b8c6-af867f2ab245}</t>
  </si>
  <si>
    <t>823 29 89</t>
  </si>
  <si>
    <t>PMH</t>
  </si>
  <si>
    <t>3620</t>
  </si>
  <si>
    <t>KRYCÍ LIST SOUPISU PRACÍ</t>
  </si>
  <si>
    <t>Objekt:</t>
  </si>
  <si>
    <t>SO-101 - SO 101 - Polní cesta HPC3 k.ú. Skramouš (extravilán)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</si>
  <si>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</si>
  <si>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</si>
  <si>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</si>
  <si>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</si>
  <si>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</si>
  <si>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1 -  Zemní práce</t>
  </si>
  <si>
    <t xml:space="preserve">    5 -  Komunikace pozemní</t>
  </si>
  <si>
    <t xml:space="preserve">    9 -  Ostatní konstrukce a práce, bourání</t>
  </si>
  <si>
    <t xml:space="preserve">    998 -  Přesun hmot</t>
  </si>
  <si>
    <t xml:space="preserve">VRN -  Vedlejší a ostatní rozpočtové náklady</t>
  </si>
  <si>
    <t xml:space="preserve">VRN1 - 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</si>
  <si>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</si>
  <si>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</si>
  <si>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</si>
  <si>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</si>
  <si>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</si>
  <si>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</si>
  <si>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</si>
  <si>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</si>
  <si>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</si>
  <si>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</si>
  <si>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</si>
  <si>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</si>
  <si>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</si>
  <si>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</si>
  <si>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</si>
  <si>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</si>
  <si>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</si>
  <si>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</si>
  <si>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111251103</t>
  </si>
  <si>
    <t>Odstranění křovin a stromů s odstraněním kořenů strojně průměru kmene do 100 mm v rovině nebo ve svahu sklonu terénu do 1:5, při celkové ploše přes 500 m2</t>
  </si>
  <si>
    <t>m2</t>
  </si>
  <si>
    <t>CS ÚRS 2021 01</t>
  </si>
  <si>
    <t>4</t>
  </si>
  <si>
    <t>-1120606818</t>
  </si>
  <si>
    <t>112155315</t>
  </si>
  <si>
    <t>Štěpkování s naložením na dopravní prostředek a odvozem do 20 km keřového porostu hustého</t>
  </si>
  <si>
    <t>-380088604</t>
  </si>
  <si>
    <t>VV</t>
  </si>
  <si>
    <t>480</t>
  </si>
  <si>
    <t>3</t>
  </si>
  <si>
    <t>112101101</t>
  </si>
  <si>
    <t>Odstranění stromů s odřezáním kmene a s odvětvením listnatých, průměru kmene přes 100 do 300 mm</t>
  </si>
  <si>
    <t>kus</t>
  </si>
  <si>
    <t>-897106889</t>
  </si>
  <si>
    <t>112101102</t>
  </si>
  <si>
    <t>Odstranění stromů s odřezáním kmene a s odvětvením listnatých, průměru kmene přes 300 do 500 mm</t>
  </si>
  <si>
    <t>459207196</t>
  </si>
  <si>
    <t>5</t>
  </si>
  <si>
    <t>112201101</t>
  </si>
  <si>
    <t>Odstranění pařezů strojně s jejich vykopáním, vytrháním nebo odstřelením průměru přes 100 do 300 mm</t>
  </si>
  <si>
    <t>-392999744</t>
  </si>
  <si>
    <t>6</t>
  </si>
  <si>
    <t>112201102</t>
  </si>
  <si>
    <t>Odstranění pařezů strojně s jejich vykopáním, vytrháním nebo odstřelením průměru přes 300 do 500 mm</t>
  </si>
  <si>
    <t>-1461326186</t>
  </si>
  <si>
    <t>7</t>
  </si>
  <si>
    <t>122351105</t>
  </si>
  <si>
    <t>Odkopávky a prokopávky nezapažené strojně v hornině třídy těžitelnosti II skupiny 4 přes 500 do 1 000 m3</t>
  </si>
  <si>
    <t>m3</t>
  </si>
  <si>
    <t>1473599624</t>
  </si>
  <si>
    <t>8</t>
  </si>
  <si>
    <t>162301401R</t>
  </si>
  <si>
    <t>Nakládání s biologicky rozložitelným odpadem, kmeny, větve, křoviny</t>
  </si>
  <si>
    <t>t</t>
  </si>
  <si>
    <t>-1994597809</t>
  </si>
  <si>
    <t>61,2</t>
  </si>
  <si>
    <t xml:space="preserve">zahrnuje nakládání s biologicky rozložitelným materiálem z položek 1, 2 a 3, </t>
  </si>
  <si>
    <t xml:space="preserve">rozsah viz textová část rozpočtu, kap. B Všeobecné podmínky pro stanovení ceny  - bod [7]</t>
  </si>
  <si>
    <t>9</t>
  </si>
  <si>
    <t>171101101.1</t>
  </si>
  <si>
    <t>Provedení výplňových vrstev násypů. Uložení sypaniny z hornin soudržných do násypů zhutněných na 92 % PS</t>
  </si>
  <si>
    <t>-339553208</t>
  </si>
  <si>
    <t>násypy ,</t>
  </si>
  <si>
    <t>93,6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</si>
  <si>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</si>
  <si>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</si>
  <si>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741295488</t>
  </si>
  <si>
    <t>11</t>
  </si>
  <si>
    <t>171206111</t>
  </si>
  <si>
    <t>Uložení zemin schopných zúrodnění nebo výsypek do násypů předepsaných tvarů s urovnáním</t>
  </si>
  <si>
    <t>1907807160</t>
  </si>
  <si>
    <t>rozprostření zúrodnitelných zemin</t>
  </si>
  <si>
    <t>249,3</t>
  </si>
  <si>
    <t>12</t>
  </si>
  <si>
    <t>180501111.1</t>
  </si>
  <si>
    <t>Zpevnění ploch zatravněním plošným v rovině a ve svahu do 1:5</t>
  </si>
  <si>
    <t>360798170</t>
  </si>
  <si>
    <t>1661,9</t>
  </si>
  <si>
    <t>13</t>
  </si>
  <si>
    <t>M</t>
  </si>
  <si>
    <t>00572472</t>
  </si>
  <si>
    <t>osivo směs travní krajinná-rovinná</t>
  </si>
  <si>
    <t>kg</t>
  </si>
  <si>
    <t>-2111347402</t>
  </si>
  <si>
    <t>1661,90*0,025</t>
  </si>
  <si>
    <t>14</t>
  </si>
  <si>
    <t>181252305</t>
  </si>
  <si>
    <t>Úprava pláně na stavbách silnic a dálnic strojně na násypech se zhutněním</t>
  </si>
  <si>
    <t>-892494112</t>
  </si>
  <si>
    <t>182151112</t>
  </si>
  <si>
    <t>Svahování trvalých svahů do projektovaných profilů strojně s potřebným přemístěním výkopku při svahování v zářezech v hornině třídy těžitelnosti II, skupiny 4 a 5</t>
  </si>
  <si>
    <t>-1754071647</t>
  </si>
  <si>
    <t>831</t>
  </si>
  <si>
    <t>16</t>
  </si>
  <si>
    <t>182251101</t>
  </si>
  <si>
    <t>Svahování trvalých svahů do projektovaných profilů strojně s potřebným přemístěním výkopku při svahování násypů v jakékoliv hornině</t>
  </si>
  <si>
    <t>-1503313763</t>
  </si>
  <si>
    <t>17</t>
  </si>
  <si>
    <t>R1</t>
  </si>
  <si>
    <t>Pořízení vhodných materiálů výplňových vrstev násypu</t>
  </si>
  <si>
    <t>-1439825682</t>
  </si>
  <si>
    <t>zahrnuje pořízení a dopravu materiálu s uložením na mezideponii na stavbě</t>
  </si>
  <si>
    <t>18</t>
  </si>
  <si>
    <t>R3</t>
  </si>
  <si>
    <t>Pořízení materiálů pro konečné terénní úpravy, zúrodnitelné materiály</t>
  </si>
  <si>
    <t>-262715515</t>
  </si>
  <si>
    <t>zahrnuje pořízení a dopravu materiálu s uložením na mezideponii na stavbě,</t>
  </si>
  <si>
    <t>19</t>
  </si>
  <si>
    <t>R4</t>
  </si>
  <si>
    <t>Manipulace s materiály určených do výplňových vrstev násypu a zúrodnitelných vrstev</t>
  </si>
  <si>
    <t>-880935321</t>
  </si>
  <si>
    <t>manipulace s materiály uloženými na mezideponiích, naložení, přesun, složení</t>
  </si>
  <si>
    <t>materiál z odkopávek</t>
  </si>
  <si>
    <t>876,2</t>
  </si>
  <si>
    <t>materiál z mezideponie, výpl. vrstev</t>
  </si>
  <si>
    <t>materiál z mezideponie, zúrodnitelné vrstvy</t>
  </si>
  <si>
    <t>Součet</t>
  </si>
  <si>
    <t>20</t>
  </si>
  <si>
    <t>R5</t>
  </si>
  <si>
    <t>Nakládání s přebytečným materiálem</t>
  </si>
  <si>
    <t>55677038</t>
  </si>
  <si>
    <t xml:space="preserve">nakládání z přebytečným materiálem zemních prací </t>
  </si>
  <si>
    <t xml:space="preserve"> Komunikace pozemní</t>
  </si>
  <si>
    <t>561041131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</si>
  <si>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</si>
  <si>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596109262</t>
  </si>
  <si>
    <t>22</t>
  </si>
  <si>
    <t>58530170</t>
  </si>
  <si>
    <t>vápno nehašené CL 90-Q pro úpravu zemin standardní</t>
  </si>
  <si>
    <t>346063415</t>
  </si>
  <si>
    <t>4706*0,3*0,03*1,75"3% vápna</t>
  </si>
  <si>
    <t>23</t>
  </si>
  <si>
    <t>564851111</t>
  </si>
  <si>
    <t>Podklad ze štěrkodrti ŠD s rozprostřením a zhutněním, po zhutnění tl. 150 mm</t>
  </si>
  <si>
    <t>831543707</t>
  </si>
  <si>
    <t>PMH*1,15"ŠDA</t>
  </si>
  <si>
    <t>PMH*1,3"ŠDB</t>
  </si>
  <si>
    <t>24</t>
  </si>
  <si>
    <t>569251111</t>
  </si>
  <si>
    <t>Zpevnění krajnic nebo komunikací pro pěší s rozprostřením a zhutněním, po zhutnění štěrkopískem nebo kamenivem těženým tl. 150 mm</t>
  </si>
  <si>
    <t>185251763</t>
  </si>
  <si>
    <t>25</t>
  </si>
  <si>
    <t>573461111</t>
  </si>
  <si>
    <t>Dvojitý nátěr s obráceným podrťováním DNI s posypem kamenivem a se zaválcováním z asfaltu silničního, v množství 1,4 kg/m2</t>
  </si>
  <si>
    <t>-786517193</t>
  </si>
  <si>
    <t>26</t>
  </si>
  <si>
    <t>574381112</t>
  </si>
  <si>
    <t>Penetrační makadam PM s rozprostřením kameniva na sucho, s prolitím živicí, s posypem drtí a se zhutněním hrubý (PMH) z kameniva hrubého drceného, po zhutnění tl. 100 mm</t>
  </si>
  <si>
    <t>-752113112</t>
  </si>
  <si>
    <t xml:space="preserve"> Ostatní konstrukce a práce, bourání</t>
  </si>
  <si>
    <t>27</t>
  </si>
  <si>
    <t>913121111</t>
  </si>
  <si>
    <t>Montáž a demontáž dočasných dopravních značek kompletních značek vč. podstavce a sloupku základních</t>
  </si>
  <si>
    <t>-665651254</t>
  </si>
  <si>
    <t>28</t>
  </si>
  <si>
    <t>913121211</t>
  </si>
  <si>
    <t>Montáž a demontáž dočasných dopravních značek Příplatek za první a každý další den použití dočasných dopravních značek k ceně 12-1111</t>
  </si>
  <si>
    <t>-418513857</t>
  </si>
  <si>
    <t>1*90</t>
  </si>
  <si>
    <t>998</t>
  </si>
  <si>
    <t xml:space="preserve"> Přesun hmot</t>
  </si>
  <si>
    <t>29</t>
  </si>
  <si>
    <t>998225111</t>
  </si>
  <si>
    <t>Přesun hmot pro komunikace s krytem z kameniva, monolitickým betonovým nebo živičným dopravní vzdálenost do 200 m jakékoliv délky objektu</t>
  </si>
  <si>
    <t>-1226188391</t>
  </si>
  <si>
    <t>VRN</t>
  </si>
  <si>
    <t xml:space="preserve"> Vedlejší a ostatní rozpočtové náklady</t>
  </si>
  <si>
    <t>30</t>
  </si>
  <si>
    <t>VRN1</t>
  </si>
  <si>
    <t xml:space="preserve">Vedlejší náklady </t>
  </si>
  <si>
    <t>kpl</t>
  </si>
  <si>
    <t>1024</t>
  </si>
  <si>
    <t>-1032138190</t>
  </si>
  <si>
    <t xml:space="preserve">rozsah VRN viz textová část rozpočtu, kap. B Všeobecné podmínky pro stanovení ceny  - bod [8]</t>
  </si>
  <si>
    <t>31</t>
  </si>
  <si>
    <t>VRN2</t>
  </si>
  <si>
    <t>Ostatní náklady</t>
  </si>
  <si>
    <t>-887144218</t>
  </si>
  <si>
    <t xml:space="preserve">rozsah ORN viz textová část rozpočtu, kap. B Všeobecné podmínky pro stanovení ceny  - bod [9]</t>
  </si>
  <si>
    <t xml:space="preserve"> Průzkumné, geodetické a projektové práce</t>
  </si>
  <si>
    <t>32</t>
  </si>
  <si>
    <t>011224000</t>
  </si>
  <si>
    <t>Dendrologický průzkum</t>
  </si>
  <si>
    <t>441430889</t>
  </si>
  <si>
    <t>P</t>
  </si>
  <si>
    <t xml:space="preserve">Poznámka k položce:_x000d_
včetně  zajištění "Rozhodnutí"</t>
  </si>
  <si>
    <t>33</t>
  </si>
  <si>
    <t>011324000</t>
  </si>
  <si>
    <t>Archeologický průzkum</t>
  </si>
  <si>
    <t>181592273</t>
  </si>
  <si>
    <t>34</t>
  </si>
  <si>
    <t>012103000</t>
  </si>
  <si>
    <t>Geodetické práce před výstavbou</t>
  </si>
  <si>
    <t>469706758</t>
  </si>
  <si>
    <t>Poznámka k položce:_x000d_
vytyčení pozemků</t>
  </si>
  <si>
    <t>SO-301 - SO 301 - Odvodňovací prvky HPC3</t>
  </si>
  <si>
    <t xml:space="preserve">    998 - Přesun hmot</t>
  </si>
  <si>
    <t>131351204</t>
  </si>
  <si>
    <t>Hloubení zapažených jam a zářezů strojně s urovnáním dna do předepsaného profilu a spádu v hornině třídy těžitelnosti II skupiny 4 přes 100 do 500 m3</t>
  </si>
  <si>
    <t>-1827251089</t>
  </si>
  <si>
    <t>132351104</t>
  </si>
  <si>
    <t>Hloubení nezapažených rýh šířky do 800 mm strojně s urovnáním dna do předepsaného profilu a spádu v hornině třídy těžitelnosti II skupiny 4 přes 100 m3</t>
  </si>
  <si>
    <t>-436371577</t>
  </si>
  <si>
    <t>151101201</t>
  </si>
  <si>
    <t>Zřízení pažení stěn výkopu bez rozepření nebo vzepření příložné, hloubky do 4 m</t>
  </si>
  <si>
    <t>-549121626</t>
  </si>
  <si>
    <t>151101211</t>
  </si>
  <si>
    <t>Odstranění pažení stěn výkopu bez rozepření nebo vzepření s uložením pažin na vzdálenost do 3 m od okraje výkopu příložné, hloubky do 4 m</t>
  </si>
  <si>
    <t>1694970320</t>
  </si>
  <si>
    <t>151101301</t>
  </si>
  <si>
    <t>Zřízení rozepření zapažených stěn výkopů s potřebným přepažováním při pažení příložném, hloubky do 4 m</t>
  </si>
  <si>
    <t>971619875</t>
  </si>
  <si>
    <t>151101311</t>
  </si>
  <si>
    <t>Odstranění rozepření stěn výkopů s uložením materiálu na vzdálenost do 3 m od okraje výkopu pažení příložného, hloubky do 4 m</t>
  </si>
  <si>
    <t>1479932433</t>
  </si>
  <si>
    <t>-1620824029</t>
  </si>
  <si>
    <t>128,5</t>
  </si>
  <si>
    <t>174201101</t>
  </si>
  <si>
    <t>Zásyp sypaninou z jakékoliv horniny strojně s uložením výkopku ve vrstvách bez zhutnění jam, šachet, rýh nebo kolem objektů v těchto vykopávkách</t>
  </si>
  <si>
    <t>1132916442</t>
  </si>
  <si>
    <t>180501111</t>
  </si>
  <si>
    <t>Zpevnění ploch zatravněním předpěstovaným travním kobercem plošným v rovině nebo na svahu do 1:5</t>
  </si>
  <si>
    <t>1593011371</t>
  </si>
  <si>
    <t>856,8</t>
  </si>
  <si>
    <t>00572470</t>
  </si>
  <si>
    <t>osivo směs travní univerzál</t>
  </si>
  <si>
    <t>-1254061940</t>
  </si>
  <si>
    <t>-1882642508</t>
  </si>
  <si>
    <t>-893691035</t>
  </si>
  <si>
    <t>-812084010</t>
  </si>
  <si>
    <t>509,3</t>
  </si>
  <si>
    <t>R9</t>
  </si>
  <si>
    <t>Pořízení vhodných materiálů pro zásyp výkopů štěrkem fr.32/63</t>
  </si>
  <si>
    <t>-2145684998</t>
  </si>
  <si>
    <t>169,2</t>
  </si>
  <si>
    <t>R10</t>
  </si>
  <si>
    <t>Pořízení vhodných materiálů pro filtrační vrstvy štěrk fr.4/8</t>
  </si>
  <si>
    <t>-541928491</t>
  </si>
  <si>
    <t>25,9</t>
  </si>
  <si>
    <t>R11</t>
  </si>
  <si>
    <t>Manipulace s materiály určených do zásypů a zúrodnitelných vrstev</t>
  </si>
  <si>
    <t>-417647798</t>
  </si>
  <si>
    <t>188+321,3</t>
  </si>
  <si>
    <t>materiál z mezideponie, zásypy</t>
  </si>
  <si>
    <t>25,9+169,2</t>
  </si>
  <si>
    <t>501260826</t>
  </si>
  <si>
    <t>Poznámka k položce:_x000d_
IP 22- Změna organizace dopravy s nápisem "Pozor výjezd ze stavby"</t>
  </si>
  <si>
    <t>559867047</t>
  </si>
  <si>
    <t>2*90</t>
  </si>
  <si>
    <t>919726121</t>
  </si>
  <si>
    <t>Geotextilie netkaná pro ochranu, separaci nebo filtraci měrná hmotnost do 200 g/m2</t>
  </si>
  <si>
    <t>-651336898</t>
  </si>
  <si>
    <t>Přesun hmot</t>
  </si>
  <si>
    <t>998231311</t>
  </si>
  <si>
    <t>Přesun hmot pro sadovnické a krajinářské úpravy - strojně dopravní vzdálenost do 5000 m</t>
  </si>
  <si>
    <t>-731602686</t>
  </si>
  <si>
    <t>1310961027</t>
  </si>
  <si>
    <t>1362523123</t>
  </si>
  <si>
    <t>-340415552</t>
  </si>
  <si>
    <t>-918337973</t>
  </si>
  <si>
    <t>1723974762</t>
  </si>
  <si>
    <t>SO-302 - SO 302 - Odvodňovací příkop OP1 - k.ú. Skramouš</t>
  </si>
  <si>
    <t>1354464977</t>
  </si>
  <si>
    <t>-1335950222</t>
  </si>
  <si>
    <t>38</t>
  </si>
  <si>
    <t>1198493667</t>
  </si>
  <si>
    <t>253,2</t>
  </si>
  <si>
    <t>647682602</t>
  </si>
  <si>
    <t>894579134</t>
  </si>
  <si>
    <t>1437876080</t>
  </si>
  <si>
    <t>-1011396748</t>
  </si>
  <si>
    <t>105</t>
  </si>
  <si>
    <t>-1806044111</t>
  </si>
  <si>
    <t>Montáž a demontáž dočasné dopravní značky kompletní základní</t>
  </si>
  <si>
    <t>1629294130</t>
  </si>
  <si>
    <t>Příplatek k dočasné dopravní značce kompletní základní za první a ZKD den použití</t>
  </si>
  <si>
    <t>-645057987</t>
  </si>
  <si>
    <t>-1102705743</t>
  </si>
  <si>
    <t>851648830</t>
  </si>
  <si>
    <t>-804797439</t>
  </si>
  <si>
    <t>-75989459</t>
  </si>
  <si>
    <t>-921323510</t>
  </si>
  <si>
    <t>-1063960609</t>
  </si>
  <si>
    <t>SO-303 - SO 303 - Propustek u OP1</t>
  </si>
  <si>
    <t xml:space="preserve">    4 -  Vodorovné konstrukce</t>
  </si>
  <si>
    <t>1820803809</t>
  </si>
  <si>
    <t>-1093278211</t>
  </si>
  <si>
    <t>5,4</t>
  </si>
  <si>
    <t>-1475966625</t>
  </si>
  <si>
    <t>36</t>
  </si>
  <si>
    <t>1017414647</t>
  </si>
  <si>
    <t>-2121875444</t>
  </si>
  <si>
    <t>-457589474</t>
  </si>
  <si>
    <t>-1756601834</t>
  </si>
  <si>
    <t>40,9</t>
  </si>
  <si>
    <t>R7</t>
  </si>
  <si>
    <t>Pořízení vhodných materiálů pro zpětný zásyp výkopů</t>
  </si>
  <si>
    <t>1967296039</t>
  </si>
  <si>
    <t>1408643445</t>
  </si>
  <si>
    <t>16,6</t>
  </si>
  <si>
    <t xml:space="preserve"> Vodorovné konstrukce</t>
  </si>
  <si>
    <t>451311111</t>
  </si>
  <si>
    <t>Podklad pod dlažbu z betonu prostého bez zvýšených nároků na prostředí tř. C 20/25 tl. do 100 mm</t>
  </si>
  <si>
    <t>1983141793</t>
  </si>
  <si>
    <t>452111141</t>
  </si>
  <si>
    <t>Osazení betonových dílců pražců pod potrubí v otevřeném výkopu, průřezové plochy přes 75000 mm2</t>
  </si>
  <si>
    <t>1914727193</t>
  </si>
  <si>
    <t>1R0000000</t>
  </si>
  <si>
    <t>betonové prahy 400x1200</t>
  </si>
  <si>
    <t>-85909980</t>
  </si>
  <si>
    <t>465511511</t>
  </si>
  <si>
    <t>Dlažba z lomového kamene upraveného vodorovná nebo plocha ve sklonu do 1:2 s dodáním hmot do cementové malty, s vyplněním spár a s vyspárováním cementovou maltou v ploše do 20 m2, tl. 200 mm</t>
  </si>
  <si>
    <t>-425131886</t>
  </si>
  <si>
    <t>2097248784</t>
  </si>
  <si>
    <t>-2143979857</t>
  </si>
  <si>
    <t>919441221</t>
  </si>
  <si>
    <t>Čelo propustku včetně římsy ze zdiva z lomového kamene, pro propustek z trub DN 600 až 800 mm</t>
  </si>
  <si>
    <t>-8895507</t>
  </si>
  <si>
    <t>919521140</t>
  </si>
  <si>
    <t>Zřízení silničního propustku z trub betonových nebo železobetonových DN 600 mm</t>
  </si>
  <si>
    <t>m</t>
  </si>
  <si>
    <t>1917282165</t>
  </si>
  <si>
    <t>59221002</t>
  </si>
  <si>
    <t>trouba ŽB 8úhelníková zesílená DN 600</t>
  </si>
  <si>
    <t>1605053912</t>
  </si>
  <si>
    <t>919535557</t>
  </si>
  <si>
    <t>Obetonování trubního propustku betonem prostým bez zvýšených nároků na prostředí tř. C 16/20</t>
  </si>
  <si>
    <t>1069011748</t>
  </si>
  <si>
    <t>938902202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</si>
  <si>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</si>
  <si>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134528145</t>
  </si>
  <si>
    <t>30*2</t>
  </si>
  <si>
    <t>2023532936</t>
  </si>
  <si>
    <t>-672130103</t>
  </si>
  <si>
    <t>576145105</t>
  </si>
  <si>
    <t>174496388</t>
  </si>
  <si>
    <t>-1286596040</t>
  </si>
  <si>
    <t>2056646866</t>
  </si>
  <si>
    <t>SO-801 - SO 801 - Doprovodná zeleň HPC3</t>
  </si>
  <si>
    <t>Ladislav Marek</t>
  </si>
  <si>
    <t xml:space="preserve">HSV -  HSV</t>
  </si>
  <si>
    <t xml:space="preserve">    1a -  0.rok</t>
  </si>
  <si>
    <t xml:space="preserve">    2a -  1.rok</t>
  </si>
  <si>
    <t xml:space="preserve">    3a -  2.rok</t>
  </si>
  <si>
    <t xml:space="preserve">    4a -  3.rok</t>
  </si>
  <si>
    <t xml:space="preserve"> HSV</t>
  </si>
  <si>
    <t>1a</t>
  </si>
  <si>
    <t xml:space="preserve"> 0.rok</t>
  </si>
  <si>
    <t>111103213</t>
  </si>
  <si>
    <t>Kosení travin a vodních rostlin ve vegetačním období divokého porostu hustého</t>
  </si>
  <si>
    <t>ha</t>
  </si>
  <si>
    <t>400683303</t>
  </si>
  <si>
    <t>2600/10000</t>
  </si>
  <si>
    <t>181451121</t>
  </si>
  <si>
    <t>Založení trávníku na půdě předem připravené plochy přes 1000 m2 výsevem včetně utažení lučního v rovině nebo na svahu do 1:5</t>
  </si>
  <si>
    <t>1277186811</t>
  </si>
  <si>
    <t>-1812968182</t>
  </si>
  <si>
    <t>42,0*2600/10000</t>
  </si>
  <si>
    <t>183101121</t>
  </si>
  <si>
    <t>Hloubení jamek pro vysazování rostlin v zemině tř.1 až 4 bez výměny půdy v rovině nebo na svahu do 1:5, objemu přes 0,40 do 1,00 m3</t>
  </si>
  <si>
    <t>-971343441</t>
  </si>
  <si>
    <t>17+37</t>
  </si>
  <si>
    <t>183403151</t>
  </si>
  <si>
    <t>Obdělání půdy smykováním v rovině nebo na svahu do 1:5</t>
  </si>
  <si>
    <t>471730802</t>
  </si>
  <si>
    <t>183403152</t>
  </si>
  <si>
    <t>Obdělání půdy vláčením v rovině nebo na svahu do 1:5</t>
  </si>
  <si>
    <t>854841977</t>
  </si>
  <si>
    <t>183551413</t>
  </si>
  <si>
    <t>Úprava zemědělské půdy - orba rotačním kypřičem, hl. do 0,15 m, na ploše jednotlivě do 5 ha, o sklonu do 5°</t>
  </si>
  <si>
    <t>-566917155</t>
  </si>
  <si>
    <t>0,2600</t>
  </si>
  <si>
    <t>184102113</t>
  </si>
  <si>
    <t>Výsadba dřeviny s balem do předem vyhloubené jamky se zalitím v rovině nebo na svahu do 1:5, při průměru balu přes 300 do 400 mm</t>
  </si>
  <si>
    <t>-402061370</t>
  </si>
  <si>
    <t>02650436</t>
  </si>
  <si>
    <t>stromky s balem, v.n.č. 150-200cm</t>
  </si>
  <si>
    <t>-6115724</t>
  </si>
  <si>
    <t>"viz PD - TZ" 17</t>
  </si>
  <si>
    <t>02650437</t>
  </si>
  <si>
    <t>vysokokmeny ovocných dřevin, v.n.č. 160-190cm</t>
  </si>
  <si>
    <t>-766576069</t>
  </si>
  <si>
    <t>"viz PD - TZ" 37</t>
  </si>
  <si>
    <t>184211327</t>
  </si>
  <si>
    <t>Jamková výsadba sazenic sklon terénu do 1:5 s kopáním jamky 35 x 35 cm ve stupni zabuřenění 1 v zemině 1 a 2</t>
  </si>
  <si>
    <t>-1371440161</t>
  </si>
  <si>
    <t>026504900</t>
  </si>
  <si>
    <t>keře 30+ cm, K</t>
  </si>
  <si>
    <t>-2072126230</t>
  </si>
  <si>
    <t>184215132</t>
  </si>
  <si>
    <t>Ukotvení dřeviny kůly třemi kůly, délky přes 1 do 2 m</t>
  </si>
  <si>
    <t>1742094134</t>
  </si>
  <si>
    <t>999400018</t>
  </si>
  <si>
    <t>Trojnožka ( kůly včetně úvazků ) v - min 2m</t>
  </si>
  <si>
    <t>-1208923848</t>
  </si>
  <si>
    <t>184802111</t>
  </si>
  <si>
    <t>Chemické odplevelení půdy před založením kultury, trávníku nebo zpevněných ploch o výměře jednotlivě přes 20 m2 v rovině nebo na svahu do 1:5 postřikem na široko</t>
  </si>
  <si>
    <t>-1892005675</t>
  </si>
  <si>
    <t>184806111</t>
  </si>
  <si>
    <t>Řez stromů, keřů nebo růží průklestem stromů netrnitých, o průměru koruny do 2 m</t>
  </si>
  <si>
    <t>-756976062</t>
  </si>
  <si>
    <t>184813111</t>
  </si>
  <si>
    <t>Ošetřování a ochrana stromů proti škodám způsobeným zvěří nátěrem nebo postřikem</t>
  </si>
  <si>
    <t>122762433</t>
  </si>
  <si>
    <t>251191155</t>
  </si>
  <si>
    <t>repelent</t>
  </si>
  <si>
    <t>-1239242357</t>
  </si>
  <si>
    <t>40*6/1000</t>
  </si>
  <si>
    <t>184813121</t>
  </si>
  <si>
    <t>Ochrana dřevin před okusem zvěří mechanicky v rovině nebo ve svahu do 1:5, pletivem, výšky do 2 m</t>
  </si>
  <si>
    <t>1707093951</t>
  </si>
  <si>
    <t>184911431</t>
  </si>
  <si>
    <t>Mulčování vysazených rostlin mulčovací kůrou, tl. přes 100 do 150 mm v rovině nebo na svahu do 1:5</t>
  </si>
  <si>
    <t>555960273</t>
  </si>
  <si>
    <t>10391100</t>
  </si>
  <si>
    <t>kůra mulčovací VL</t>
  </si>
  <si>
    <t>-712114387</t>
  </si>
  <si>
    <t>54*0,08</t>
  </si>
  <si>
    <t>2008836451</t>
  </si>
  <si>
    <t>2a</t>
  </si>
  <si>
    <t xml:space="preserve"> 1.rok</t>
  </si>
  <si>
    <t>-2067813136</t>
  </si>
  <si>
    <t>3+6</t>
  </si>
  <si>
    <t>10468571</t>
  </si>
  <si>
    <t>"viz PD - TZ" 3</t>
  </si>
  <si>
    <t>305006845</t>
  </si>
  <si>
    <t>"viz PD - TZ" 6</t>
  </si>
  <si>
    <t>18420211</t>
  </si>
  <si>
    <t>Kontrola a oprava upevnění ke kůlům a chrániček</t>
  </si>
  <si>
    <t>hod</t>
  </si>
  <si>
    <t>1556726154</t>
  </si>
  <si>
    <t>896483990</t>
  </si>
  <si>
    <t>9+5</t>
  </si>
  <si>
    <t>-29761300</t>
  </si>
  <si>
    <t>184803225</t>
  </si>
  <si>
    <t>Vylepšení výsadby s vykopáním jamek, sazenicemi výšky přes 0,25 m do 0,60 m při průměru jamek 0,35 m a hl. 0,35 m v půdě zabuřeněné, v zemině tř. 1, 2 a 3</t>
  </si>
  <si>
    <t>-142738801</t>
  </si>
  <si>
    <t>-215512391</t>
  </si>
  <si>
    <t>-1329703797</t>
  </si>
  <si>
    <t>-1342553153</t>
  </si>
  <si>
    <t>-1964661357</t>
  </si>
  <si>
    <t>184851263</t>
  </si>
  <si>
    <t>Mechanizované ožínání sazenic celoplošné sklon do 1:5 při viditelnosti špatné, výšky přes 60 cm</t>
  </si>
  <si>
    <t>698919376</t>
  </si>
  <si>
    <t>2600/100*2/100</t>
  </si>
  <si>
    <t>35</t>
  </si>
  <si>
    <t>185804312</t>
  </si>
  <si>
    <t>Zalití rostlin vodou plochy záhonů jednotlivě přes 20 m2</t>
  </si>
  <si>
    <t>-114704113</t>
  </si>
  <si>
    <t>94*0,05*18</t>
  </si>
  <si>
    <t>185851121</t>
  </si>
  <si>
    <t>Dovoz vody pro zálivku rostlin na vzdálenost do 1000 m</t>
  </si>
  <si>
    <t>-1385402789</t>
  </si>
  <si>
    <t>37</t>
  </si>
  <si>
    <t>185851129</t>
  </si>
  <si>
    <t>Dovoz vody pro zálivku rostlin Příplatek k ceně za každých dalších i započatých 1000 m</t>
  </si>
  <si>
    <t>1422931825</t>
  </si>
  <si>
    <t>1782387327</t>
  </si>
  <si>
    <t>3a</t>
  </si>
  <si>
    <t xml:space="preserve"> 2.rok</t>
  </si>
  <si>
    <t>39</t>
  </si>
  <si>
    <t>-1357903990</t>
  </si>
  <si>
    <t>2+4</t>
  </si>
  <si>
    <t>40</t>
  </si>
  <si>
    <t>-1237799128</t>
  </si>
  <si>
    <t>"viz PD - TZ" 2</t>
  </si>
  <si>
    <t>41</t>
  </si>
  <si>
    <t>607114511</t>
  </si>
  <si>
    <t>"viz PD - TZ" 4</t>
  </si>
  <si>
    <t>42</t>
  </si>
  <si>
    <t>1496033219</t>
  </si>
  <si>
    <t>43</t>
  </si>
  <si>
    <t>-946046331</t>
  </si>
  <si>
    <t>6+5</t>
  </si>
  <si>
    <t>44</t>
  </si>
  <si>
    <t>-1169697001</t>
  </si>
  <si>
    <t>45</t>
  </si>
  <si>
    <t>-142020797</t>
  </si>
  <si>
    <t>46</t>
  </si>
  <si>
    <t>-1280980522</t>
  </si>
  <si>
    <t>47</t>
  </si>
  <si>
    <t>-1305684514</t>
  </si>
  <si>
    <t>48</t>
  </si>
  <si>
    <t>1336448770</t>
  </si>
  <si>
    <t>49</t>
  </si>
  <si>
    <t>476803012</t>
  </si>
  <si>
    <t>50</t>
  </si>
  <si>
    <t>-1076974214</t>
  </si>
  <si>
    <t>51</t>
  </si>
  <si>
    <t>-1847582239</t>
  </si>
  <si>
    <t>94*0,05*6</t>
  </si>
  <si>
    <t>52</t>
  </si>
  <si>
    <t>1058168055</t>
  </si>
  <si>
    <t>53</t>
  </si>
  <si>
    <t>729911859</t>
  </si>
  <si>
    <t>54</t>
  </si>
  <si>
    <t>-1237787046</t>
  </si>
  <si>
    <t>4a</t>
  </si>
  <si>
    <t xml:space="preserve"> 3.rok</t>
  </si>
  <si>
    <t>55</t>
  </si>
  <si>
    <t>184215172</t>
  </si>
  <si>
    <t>Odstranění ukotvení dřeviny kůly třemi kůly, délky přes 1 do 2 m</t>
  </si>
  <si>
    <t>1648409354</t>
  </si>
  <si>
    <t>56</t>
  </si>
  <si>
    <t>184804117</t>
  </si>
  <si>
    <t>Odstranění ochrany proti okusu zvěří v rovině nebo na svahu do 1:5, chráničem z drátěného pletiva</t>
  </si>
  <si>
    <t>-2129882716</t>
  </si>
  <si>
    <t>57</t>
  </si>
  <si>
    <t>-989221274</t>
  </si>
  <si>
    <t>58</t>
  </si>
  <si>
    <t>-1093179080</t>
  </si>
  <si>
    <t>59</t>
  </si>
  <si>
    <t>18481312</t>
  </si>
  <si>
    <t>Ochrana dřevin před okusem mechanicky (plast.chránička) v rovině a svahu do 1:5,vč.materiálu</t>
  </si>
  <si>
    <t>-1490642247</t>
  </si>
  <si>
    <t>60</t>
  </si>
  <si>
    <t>1003067399</t>
  </si>
  <si>
    <t>61</t>
  </si>
  <si>
    <t>-618815243</t>
  </si>
  <si>
    <t>62</t>
  </si>
  <si>
    <t>-871963895</t>
  </si>
  <si>
    <t>63</t>
  </si>
  <si>
    <t>2046902086</t>
  </si>
  <si>
    <t>64</t>
  </si>
  <si>
    <t>745088162</t>
  </si>
  <si>
    <t>SEZNAM FIGUR</t>
  </si>
  <si>
    <t>Výměra</t>
  </si>
  <si>
    <t xml:space="preserve"> SO-101</t>
  </si>
  <si>
    <t>Použití figury:</t>
  </si>
  <si>
    <t>Penetrační makadam hrubý PMH tl 100 mm</t>
  </si>
  <si>
    <t>Podklad ze štěrkodrtě ŠD tl 150 mm</t>
  </si>
  <si>
    <t>Dvojitý nátěr s obráceným podrťováním z asfaltu v množství 1,4 kg/m2 s posypem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</si>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</sst>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22</v>
      </c>
    </row>
    <row r="8" s="1" customFormat="1" ht="12" customHeight="1">
      <c r="B8" s="22"/>
      <c r="C8" s="23"/>
      <c r="D8" s="33" t="s">
        <v>23</v>
      </c>
      <c r="E8" s="23"/>
      <c r="F8" s="23"/>
      <c r="G8" s="23"/>
      <c r="H8" s="23"/>
      <c r="I8" s="23"/>
      <c r="J8" s="23"/>
      <c r="K8" s="28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25</v>
      </c>
      <c r="AL8" s="23"/>
      <c r="AM8" s="23"/>
      <c r="AN8" s="34" t="s">
        <v>26</v>
      </c>
      <c r="AO8" s="23"/>
      <c r="AP8" s="23"/>
      <c r="AQ8" s="23"/>
      <c r="AR8" s="21"/>
      <c r="BE8" s="32"/>
      <c r="BS8" s="18" t="s">
        <v>27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28</v>
      </c>
    </row>
    <row r="10" s="1" customFormat="1" ht="12" customHeight="1">
      <c r="B10" s="22"/>
      <c r="C10" s="23"/>
      <c r="D10" s="33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30</v>
      </c>
      <c r="AL10" s="23"/>
      <c r="AM10" s="23"/>
      <c r="AN10" s="28" t="s">
        <v>20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20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30</v>
      </c>
      <c r="AL13" s="23"/>
      <c r="AM13" s="23"/>
      <c r="AN13" s="35" t="s">
        <v>34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34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32</v>
      </c>
      <c r="AL14" s="23"/>
      <c r="AM14" s="23"/>
      <c r="AN14" s="35" t="s">
        <v>34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30</v>
      </c>
      <c r="AL16" s="23"/>
      <c r="AM16" s="23"/>
      <c r="AN16" s="28" t="s">
        <v>36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20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30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47</v>
      </c>
      <c r="E29" s="48"/>
      <c r="F29" s="33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56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909-11-16-21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K.ú. Skramouš - dokumentace I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23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25</v>
      </c>
      <c r="AJ47" s="41"/>
      <c r="AK47" s="41"/>
      <c r="AL47" s="41"/>
      <c r="AM47" s="73" t="str">
        <f>IF(AN8= "","",AN8)</f>
        <v>29. 11. 2016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29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ČR-Státní pozemkový úřad, Mělník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35</v>
      </c>
      <c r="AJ49" s="41"/>
      <c r="AK49" s="41"/>
      <c r="AL49" s="41"/>
      <c r="AM49" s="74" t="str">
        <f>IF(E17="","",E17)</f>
        <v>Artech spol. s r.o.</v>
      </c>
      <c r="AN49" s="65"/>
      <c r="AO49" s="65"/>
      <c r="AP49" s="65"/>
      <c r="AQ49" s="41"/>
      <c r="AR49" s="45"/>
      <c r="AS49" s="75" t="s">
        <v>57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33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39</v>
      </c>
      <c r="AJ50" s="41"/>
      <c r="AK50" s="41"/>
      <c r="AL50" s="41"/>
      <c r="AM50" s="74" t="str">
        <f>IF(E20="","",E20)</f>
        <v>ing.Žílová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58</v>
      </c>
      <c r="D52" s="88"/>
      <c r="E52" s="88"/>
      <c r="F52" s="88"/>
      <c r="G52" s="88"/>
      <c r="H52" s="89"/>
      <c r="I52" s="90" t="s">
        <v>59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60</v>
      </c>
      <c r="AH52" s="88"/>
      <c r="AI52" s="88"/>
      <c r="AJ52" s="88"/>
      <c r="AK52" s="88"/>
      <c r="AL52" s="88"/>
      <c r="AM52" s="88"/>
      <c r="AN52" s="90" t="s">
        <v>61</v>
      </c>
      <c r="AO52" s="88"/>
      <c r="AP52" s="88"/>
      <c r="AQ52" s="92" t="s">
        <v>62</v>
      </c>
      <c r="AR52" s="45"/>
      <c r="AS52" s="93" t="s">
        <v>63</v>
      </c>
      <c r="AT52" s="94" t="s">
        <v>64</v>
      </c>
      <c r="AU52" s="94" t="s">
        <v>65</v>
      </c>
      <c r="AV52" s="94" t="s">
        <v>66</v>
      </c>
      <c r="AW52" s="94" t="s">
        <v>67</v>
      </c>
      <c r="AX52" s="94" t="s">
        <v>68</v>
      </c>
      <c r="AY52" s="94" t="s">
        <v>69</v>
      </c>
      <c r="AZ52" s="94" t="s">
        <v>70</v>
      </c>
      <c r="BA52" s="94" t="s">
        <v>71</v>
      </c>
      <c r="BB52" s="94" t="s">
        <v>72</v>
      </c>
      <c r="BC52" s="94" t="s">
        <v>73</v>
      </c>
      <c r="BD52" s="95" t="s">
        <v>74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75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76</v>
      </c>
      <c r="BT54" s="110" t="s">
        <v>77</v>
      </c>
      <c r="BU54" s="111" t="s">
        <v>78</v>
      </c>
      <c r="BV54" s="110" t="s">
        <v>79</v>
      </c>
      <c r="BW54" s="110" t="s">
        <v>5</v>
      </c>
      <c r="BX54" s="110" t="s">
        <v>80</v>
      </c>
      <c r="CL54" s="110" t="s">
        <v>20</v>
      </c>
    </row>
    <row r="55" s="7" customFormat="1" ht="24.75" customHeight="1">
      <c r="A55" s="112" t="s">
        <v>81</v>
      </c>
      <c r="B55" s="113"/>
      <c r="C55" s="114"/>
      <c r="D55" s="115" t="s">
        <v>82</v>
      </c>
      <c r="E55" s="115"/>
      <c r="F55" s="115"/>
      <c r="G55" s="115"/>
      <c r="H55" s="115"/>
      <c r="I55" s="116"/>
      <c r="J55" s="115" t="s">
        <v>83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'SO-101 - SO 101 - Polní c...'!J30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84</v>
      </c>
      <c r="AR55" s="119"/>
      <c r="AS55" s="120">
        <v>0</v>
      </c>
      <c r="AT55" s="121">
        <f>ROUND(SUM(AV55:AW55),2)</f>
        <v>0</v>
      </c>
      <c r="AU55" s="122">
        <f>'SO-101 - SO 101 - Polní c...'!P86</f>
        <v>0</v>
      </c>
      <c r="AV55" s="121">
        <f>'SO-101 - SO 101 - Polní c...'!J33</f>
        <v>0</v>
      </c>
      <c r="AW55" s="121">
        <f>'SO-101 - SO 101 - Polní c...'!J34</f>
        <v>0</v>
      </c>
      <c r="AX55" s="121">
        <f>'SO-101 - SO 101 - Polní c...'!J35</f>
        <v>0</v>
      </c>
      <c r="AY55" s="121">
        <f>'SO-101 - SO 101 - Polní c...'!J36</f>
        <v>0</v>
      </c>
      <c r="AZ55" s="121">
        <f>'SO-101 - SO 101 - Polní c...'!F33</f>
        <v>0</v>
      </c>
      <c r="BA55" s="121">
        <f>'SO-101 - SO 101 - Polní c...'!F34</f>
        <v>0</v>
      </c>
      <c r="BB55" s="121">
        <f>'SO-101 - SO 101 - Polní c...'!F35</f>
        <v>0</v>
      </c>
      <c r="BC55" s="121">
        <f>'SO-101 - SO 101 - Polní c...'!F36</f>
        <v>0</v>
      </c>
      <c r="BD55" s="123">
        <f>'SO-101 - SO 101 - Polní c...'!F37</f>
        <v>0</v>
      </c>
      <c r="BE55" s="7"/>
      <c r="BT55" s="124" t="s">
        <v>22</v>
      </c>
      <c r="BV55" s="124" t="s">
        <v>79</v>
      </c>
      <c r="BW55" s="124" t="s">
        <v>85</v>
      </c>
      <c r="BX55" s="124" t="s">
        <v>5</v>
      </c>
      <c r="CL55" s="124" t="s">
        <v>86</v>
      </c>
      <c r="CM55" s="124" t="s">
        <v>87</v>
      </c>
    </row>
    <row r="56" s="7" customFormat="1" ht="16.5" customHeight="1">
      <c r="A56" s="112" t="s">
        <v>81</v>
      </c>
      <c r="B56" s="113"/>
      <c r="C56" s="114"/>
      <c r="D56" s="115" t="s">
        <v>88</v>
      </c>
      <c r="E56" s="115"/>
      <c r="F56" s="115"/>
      <c r="G56" s="115"/>
      <c r="H56" s="115"/>
      <c r="I56" s="116"/>
      <c r="J56" s="115" t="s">
        <v>89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'SO-301 - SO 301 - Odvodňo...'!J30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84</v>
      </c>
      <c r="AR56" s="119"/>
      <c r="AS56" s="120">
        <v>0</v>
      </c>
      <c r="AT56" s="121">
        <f>ROUND(SUM(AV56:AW56),2)</f>
        <v>0</v>
      </c>
      <c r="AU56" s="122">
        <f>'SO-301 - SO 301 - Odvodňo...'!P85</f>
        <v>0</v>
      </c>
      <c r="AV56" s="121">
        <f>'SO-301 - SO 301 - Odvodňo...'!J33</f>
        <v>0</v>
      </c>
      <c r="AW56" s="121">
        <f>'SO-301 - SO 301 - Odvodňo...'!J34</f>
        <v>0</v>
      </c>
      <c r="AX56" s="121">
        <f>'SO-301 - SO 301 - Odvodňo...'!J35</f>
        <v>0</v>
      </c>
      <c r="AY56" s="121">
        <f>'SO-301 - SO 301 - Odvodňo...'!J36</f>
        <v>0</v>
      </c>
      <c r="AZ56" s="121">
        <f>'SO-301 - SO 301 - Odvodňo...'!F33</f>
        <v>0</v>
      </c>
      <c r="BA56" s="121">
        <f>'SO-301 - SO 301 - Odvodňo...'!F34</f>
        <v>0</v>
      </c>
      <c r="BB56" s="121">
        <f>'SO-301 - SO 301 - Odvodňo...'!F35</f>
        <v>0</v>
      </c>
      <c r="BC56" s="121">
        <f>'SO-301 - SO 301 - Odvodňo...'!F36</f>
        <v>0</v>
      </c>
      <c r="BD56" s="123">
        <f>'SO-301 - SO 301 - Odvodňo...'!F37</f>
        <v>0</v>
      </c>
      <c r="BE56" s="7"/>
      <c r="BT56" s="124" t="s">
        <v>22</v>
      </c>
      <c r="BV56" s="124" t="s">
        <v>79</v>
      </c>
      <c r="BW56" s="124" t="s">
        <v>90</v>
      </c>
      <c r="BX56" s="124" t="s">
        <v>5</v>
      </c>
      <c r="CL56" s="124" t="s">
        <v>91</v>
      </c>
      <c r="CM56" s="124" t="s">
        <v>87</v>
      </c>
    </row>
    <row r="57" s="7" customFormat="1" ht="24.75" customHeight="1">
      <c r="A57" s="112" t="s">
        <v>81</v>
      </c>
      <c r="B57" s="113"/>
      <c r="C57" s="114"/>
      <c r="D57" s="115" t="s">
        <v>92</v>
      </c>
      <c r="E57" s="115"/>
      <c r="F57" s="115"/>
      <c r="G57" s="115"/>
      <c r="H57" s="115"/>
      <c r="I57" s="116"/>
      <c r="J57" s="115" t="s">
        <v>93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'SO-302 - SO 302 - Odvodňo...'!J30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84</v>
      </c>
      <c r="AR57" s="119"/>
      <c r="AS57" s="120">
        <v>0</v>
      </c>
      <c r="AT57" s="121">
        <f>ROUND(SUM(AV57:AW57),2)</f>
        <v>0</v>
      </c>
      <c r="AU57" s="122">
        <f>'SO-302 - SO 302 - Odvodňo...'!P85</f>
        <v>0</v>
      </c>
      <c r="AV57" s="121">
        <f>'SO-302 - SO 302 - Odvodňo...'!J33</f>
        <v>0</v>
      </c>
      <c r="AW57" s="121">
        <f>'SO-302 - SO 302 - Odvodňo...'!J34</f>
        <v>0</v>
      </c>
      <c r="AX57" s="121">
        <f>'SO-302 - SO 302 - Odvodňo...'!J35</f>
        <v>0</v>
      </c>
      <c r="AY57" s="121">
        <f>'SO-302 - SO 302 - Odvodňo...'!J36</f>
        <v>0</v>
      </c>
      <c r="AZ57" s="121">
        <f>'SO-302 - SO 302 - Odvodňo...'!F33</f>
        <v>0</v>
      </c>
      <c r="BA57" s="121">
        <f>'SO-302 - SO 302 - Odvodňo...'!F34</f>
        <v>0</v>
      </c>
      <c r="BB57" s="121">
        <f>'SO-302 - SO 302 - Odvodňo...'!F35</f>
        <v>0</v>
      </c>
      <c r="BC57" s="121">
        <f>'SO-302 - SO 302 - Odvodňo...'!F36</f>
        <v>0</v>
      </c>
      <c r="BD57" s="123">
        <f>'SO-302 - SO 302 - Odvodňo...'!F37</f>
        <v>0</v>
      </c>
      <c r="BE57" s="7"/>
      <c r="BT57" s="124" t="s">
        <v>22</v>
      </c>
      <c r="BV57" s="124" t="s">
        <v>79</v>
      </c>
      <c r="BW57" s="124" t="s">
        <v>94</v>
      </c>
      <c r="BX57" s="124" t="s">
        <v>5</v>
      </c>
      <c r="CL57" s="124" t="s">
        <v>91</v>
      </c>
      <c r="CM57" s="124" t="s">
        <v>87</v>
      </c>
    </row>
    <row r="58" s="7" customFormat="1" ht="16.5" customHeight="1">
      <c r="A58" s="112" t="s">
        <v>81</v>
      </c>
      <c r="B58" s="113"/>
      <c r="C58" s="114"/>
      <c r="D58" s="115" t="s">
        <v>95</v>
      </c>
      <c r="E58" s="115"/>
      <c r="F58" s="115"/>
      <c r="G58" s="115"/>
      <c r="H58" s="115"/>
      <c r="I58" s="116"/>
      <c r="J58" s="115" t="s">
        <v>96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'SO-303 - SO 303 - Propust...'!J30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84</v>
      </c>
      <c r="AR58" s="119"/>
      <c r="AS58" s="120">
        <v>0</v>
      </c>
      <c r="AT58" s="121">
        <f>ROUND(SUM(AV58:AW58),2)</f>
        <v>0</v>
      </c>
      <c r="AU58" s="122">
        <f>'SO-303 - SO 303 - Propust...'!P86</f>
        <v>0</v>
      </c>
      <c r="AV58" s="121">
        <f>'SO-303 - SO 303 - Propust...'!J33</f>
        <v>0</v>
      </c>
      <c r="AW58" s="121">
        <f>'SO-303 - SO 303 - Propust...'!J34</f>
        <v>0</v>
      </c>
      <c r="AX58" s="121">
        <f>'SO-303 - SO 303 - Propust...'!J35</f>
        <v>0</v>
      </c>
      <c r="AY58" s="121">
        <f>'SO-303 - SO 303 - Propust...'!J36</f>
        <v>0</v>
      </c>
      <c r="AZ58" s="121">
        <f>'SO-303 - SO 303 - Propust...'!F33</f>
        <v>0</v>
      </c>
      <c r="BA58" s="121">
        <f>'SO-303 - SO 303 - Propust...'!F34</f>
        <v>0</v>
      </c>
      <c r="BB58" s="121">
        <f>'SO-303 - SO 303 - Propust...'!F35</f>
        <v>0</v>
      </c>
      <c r="BC58" s="121">
        <f>'SO-303 - SO 303 - Propust...'!F36</f>
        <v>0</v>
      </c>
      <c r="BD58" s="123">
        <f>'SO-303 - SO 303 - Propust...'!F37</f>
        <v>0</v>
      </c>
      <c r="BE58" s="7"/>
      <c r="BT58" s="124" t="s">
        <v>22</v>
      </c>
      <c r="BV58" s="124" t="s">
        <v>79</v>
      </c>
      <c r="BW58" s="124" t="s">
        <v>97</v>
      </c>
      <c r="BX58" s="124" t="s">
        <v>5</v>
      </c>
      <c r="CL58" s="124" t="s">
        <v>98</v>
      </c>
      <c r="CM58" s="124" t="s">
        <v>87</v>
      </c>
    </row>
    <row r="59" s="7" customFormat="1" ht="16.5" customHeight="1">
      <c r="A59" s="112" t="s">
        <v>81</v>
      </c>
      <c r="B59" s="113"/>
      <c r="C59" s="114"/>
      <c r="D59" s="115" t="s">
        <v>99</v>
      </c>
      <c r="E59" s="115"/>
      <c r="F59" s="115"/>
      <c r="G59" s="115"/>
      <c r="H59" s="115"/>
      <c r="I59" s="116"/>
      <c r="J59" s="115" t="s">
        <v>100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'SO-801 - SO 801 - Doprovo...'!J30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84</v>
      </c>
      <c r="AR59" s="119"/>
      <c r="AS59" s="125">
        <v>0</v>
      </c>
      <c r="AT59" s="126">
        <f>ROUND(SUM(AV59:AW59),2)</f>
        <v>0</v>
      </c>
      <c r="AU59" s="127">
        <f>'SO-801 - SO 801 - Doprovo...'!P84</f>
        <v>0</v>
      </c>
      <c r="AV59" s="126">
        <f>'SO-801 - SO 801 - Doprovo...'!J33</f>
        <v>0</v>
      </c>
      <c r="AW59" s="126">
        <f>'SO-801 - SO 801 - Doprovo...'!J34</f>
        <v>0</v>
      </c>
      <c r="AX59" s="126">
        <f>'SO-801 - SO 801 - Doprovo...'!J35</f>
        <v>0</v>
      </c>
      <c r="AY59" s="126">
        <f>'SO-801 - SO 801 - Doprovo...'!J36</f>
        <v>0</v>
      </c>
      <c r="AZ59" s="126">
        <f>'SO-801 - SO 801 - Doprovo...'!F33</f>
        <v>0</v>
      </c>
      <c r="BA59" s="126">
        <f>'SO-801 - SO 801 - Doprovo...'!F34</f>
        <v>0</v>
      </c>
      <c r="BB59" s="126">
        <f>'SO-801 - SO 801 - Doprovo...'!F35</f>
        <v>0</v>
      </c>
      <c r="BC59" s="126">
        <f>'SO-801 - SO 801 - Doprovo...'!F36</f>
        <v>0</v>
      </c>
      <c r="BD59" s="128">
        <f>'SO-801 - SO 801 - Doprovo...'!F37</f>
        <v>0</v>
      </c>
      <c r="BE59" s="7"/>
      <c r="BT59" s="124" t="s">
        <v>22</v>
      </c>
      <c r="BV59" s="124" t="s">
        <v>79</v>
      </c>
      <c r="BW59" s="124" t="s">
        <v>101</v>
      </c>
      <c r="BX59" s="124" t="s">
        <v>5</v>
      </c>
      <c r="CL59" s="124" t="s">
        <v>102</v>
      </c>
      <c r="CM59" s="124" t="s">
        <v>87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9GTv1Usy7Xhy8KdW3WXZ79eScQM7OvsBJJgXOYuHx60hp7uwdRGfEWDAW4YUXREhzPnFdOVZajfDQssuhivbLQ==" hashValue="9msA44p4gHrcSU6w7Aw3KGmmYCZx47BtpkPpn3Bs90y9Pmu/JoJ/YOLCuSMA+BG667EzXY38blDsKIDakXw6F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101 - SO 101 - Polní c...'!C2" display="/"/>
    <hyperlink ref="A56" location="'SO-301 - SO 301 - Odvodňo...'!C2" display="/"/>
    <hyperlink ref="A57" location="'SO-302 - SO 302 - Odvodňo...'!C2" display="/"/>
    <hyperlink ref="A58" location="'SO-303 - SO 303 - Propust...'!C2" display="/"/>
    <hyperlink ref="A59" location="'SO-801 - SO 801 - Doprov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29" t="s">
        <v>103</v>
      </c>
      <c r="BA2" s="129" t="s">
        <v>20</v>
      </c>
      <c r="BB2" s="129" t="s">
        <v>20</v>
      </c>
      <c r="BC2" s="129" t="s">
        <v>104</v>
      </c>
      <c r="BD2" s="12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105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K.ú. Skramouš - dokumentace I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106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37" t="s">
        <v>107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86</v>
      </c>
      <c r="G11" s="39"/>
      <c r="H11" s="39"/>
      <c r="I11" s="134" t="s">
        <v>21</v>
      </c>
      <c r="J11" s="138" t="s">
        <v>20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23</v>
      </c>
      <c r="E12" s="39"/>
      <c r="F12" s="138" t="s">
        <v>24</v>
      </c>
      <c r="G12" s="39"/>
      <c r="H12" s="39"/>
      <c r="I12" s="134" t="s">
        <v>25</v>
      </c>
      <c r="J12" s="139" t="str">
        <f>'Rekapitulace stavby'!AN8</f>
        <v>29. 11. 2016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29</v>
      </c>
      <c r="E14" s="39"/>
      <c r="F14" s="39"/>
      <c r="G14" s="39"/>
      <c r="H14" s="39"/>
      <c r="I14" s="134" t="s">
        <v>30</v>
      </c>
      <c r="J14" s="138" t="s">
        <v>20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31</v>
      </c>
      <c r="F15" s="39"/>
      <c r="G15" s="39"/>
      <c r="H15" s="39"/>
      <c r="I15" s="134" t="s">
        <v>32</v>
      </c>
      <c r="J15" s="138" t="s">
        <v>20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33</v>
      </c>
      <c r="E17" s="39"/>
      <c r="F17" s="39"/>
      <c r="G17" s="39"/>
      <c r="H17" s="39"/>
      <c r="I17" s="134" t="s">
        <v>30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35</v>
      </c>
      <c r="E20" s="39"/>
      <c r="F20" s="39"/>
      <c r="G20" s="39"/>
      <c r="H20" s="39"/>
      <c r="I20" s="134" t="s">
        <v>30</v>
      </c>
      <c r="J20" s="138" t="s">
        <v>36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37</v>
      </c>
      <c r="F21" s="39"/>
      <c r="G21" s="39"/>
      <c r="H21" s="39"/>
      <c r="I21" s="134" t="s">
        <v>32</v>
      </c>
      <c r="J21" s="138" t="s">
        <v>20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39</v>
      </c>
      <c r="E23" s="39"/>
      <c r="F23" s="39"/>
      <c r="G23" s="39"/>
      <c r="H23" s="39"/>
      <c r="I23" s="134" t="s">
        <v>30</v>
      </c>
      <c r="J23" s="138" t="s">
        <v>20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40</v>
      </c>
      <c r="F24" s="39"/>
      <c r="G24" s="39"/>
      <c r="H24" s="39"/>
      <c r="I24" s="134" t="s">
        <v>32</v>
      </c>
      <c r="J24" s="138" t="s">
        <v>20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41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43</v>
      </c>
      <c r="E30" s="39"/>
      <c r="F30" s="39"/>
      <c r="G30" s="39"/>
      <c r="H30" s="39"/>
      <c r="I30" s="39"/>
      <c r="J30" s="146">
        <f>ROUND(J86,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45</v>
      </c>
      <c r="G32" s="39"/>
      <c r="H32" s="39"/>
      <c r="I32" s="147" t="s">
        <v>44</v>
      </c>
      <c r="J32" s="147" t="s">
        <v>46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47</v>
      </c>
      <c r="E33" s="134" t="s">
        <v>48</v>
      </c>
      <c r="F33" s="149">
        <f>ROUND((SUM(BE86:BE167)),  2)</f>
        <v>0</v>
      </c>
      <c r="G33" s="39"/>
      <c r="H33" s="39"/>
      <c r="I33" s="150">
        <v>0.20999999999999999</v>
      </c>
      <c r="J33" s="149">
        <f>ROUND(((SUM(BE86:BE167))*I33),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49</v>
      </c>
      <c r="F34" s="149">
        <f>ROUND((SUM(BF86:BF167)),  2)</f>
        <v>0</v>
      </c>
      <c r="G34" s="39"/>
      <c r="H34" s="39"/>
      <c r="I34" s="150">
        <v>0.14999999999999999</v>
      </c>
      <c r="J34" s="149">
        <f>ROUND(((SUM(BF86:BF167))*I34),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50</v>
      </c>
      <c r="F35" s="149">
        <f>ROUND((SUM(BG86:BG167)),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51</v>
      </c>
      <c r="F36" s="149">
        <f>ROUND((SUM(BH86:BH167)),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52</v>
      </c>
      <c r="F37" s="149">
        <f>ROUND((SUM(BI86:BI167)),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K.ú. Skramouš - dokumentace I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41"/>
      <c r="D50" s="41"/>
      <c r="E50" s="70" t="str">
        <f>E9</f>
        <v>SO-101 - SO 101 - Polní cesta HPC3 k.ú. Skramouš (extravilán)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 xml:space="preserve"> </v>
      </c>
      <c r="G52" s="41"/>
      <c r="H52" s="41"/>
      <c r="I52" s="33" t="s">
        <v>25</v>
      </c>
      <c r="J52" s="73" t="str">
        <f>IF(J12="","",J12)</f>
        <v>29. 11. 2016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29</v>
      </c>
      <c r="D54" s="41"/>
      <c r="E54" s="41"/>
      <c r="F54" s="28" t="str">
        <f>E15</f>
        <v>ČR-Státní pozemkový úřad, Mělník</v>
      </c>
      <c r="G54" s="41"/>
      <c r="H54" s="41"/>
      <c r="I54" s="33" t="s">
        <v>35</v>
      </c>
      <c r="J54" s="37" t="str">
        <f>E21</f>
        <v>Artech spol. s 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33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>ing.Žílová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75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114</v>
      </c>
      <c r="E62" s="176"/>
      <c r="F62" s="176"/>
      <c r="G62" s="176"/>
      <c r="H62" s="176"/>
      <c r="I62" s="176"/>
      <c r="J62" s="177">
        <f>J136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115</v>
      </c>
      <c r="E63" s="176"/>
      <c r="F63" s="176"/>
      <c r="G63" s="176"/>
      <c r="H63" s="176"/>
      <c r="I63" s="176"/>
      <c r="J63" s="177">
        <f>J149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116</v>
      </c>
      <c r="E64" s="176"/>
      <c r="F64" s="176"/>
      <c r="G64" s="176"/>
      <c r="H64" s="176"/>
      <c r="I64" s="176"/>
      <c r="J64" s="177">
        <f>J153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117</v>
      </c>
      <c r="E65" s="170"/>
      <c r="F65" s="170"/>
      <c r="G65" s="170"/>
      <c r="H65" s="170"/>
      <c r="I65" s="170"/>
      <c r="J65" s="171">
        <f>J155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7"/>
      <c r="C66" s="168"/>
      <c r="D66" s="169" t="s">
        <v>118</v>
      </c>
      <c r="E66" s="170"/>
      <c r="F66" s="170"/>
      <c r="G66" s="170"/>
      <c r="H66" s="170"/>
      <c r="I66" s="170"/>
      <c r="J66" s="171">
        <f>J162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119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2" t="str">
        <f>E7</f>
        <v>K.ú. Skramouš - dokumentace I</v>
      </c>
      <c r="F76" s="33"/>
      <c r="G76" s="33"/>
      <c r="H76" s="33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106</v>
      </c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30" customHeight="1">
      <c r="A78" s="39"/>
      <c r="B78" s="40"/>
      <c r="C78" s="41"/>
      <c r="D78" s="41"/>
      <c r="E78" s="70" t="str">
        <f>E9</f>
        <v>SO-101 - SO 101 - Polní cesta HPC3 k.ú. Skramouš (extravilán)</v>
      </c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23</v>
      </c>
      <c r="D80" s="41"/>
      <c r="E80" s="41"/>
      <c r="F80" s="28" t="str">
        <f>F12</f>
        <v xml:space="preserve"> </v>
      </c>
      <c r="G80" s="41"/>
      <c r="H80" s="41"/>
      <c r="I80" s="33" t="s">
        <v>25</v>
      </c>
      <c r="J80" s="73" t="str">
        <f>IF(J12="","",J12)</f>
        <v>29. 11. 2016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E15</f>
        <v>ČR-Státní pozemkový úřad, Mělník</v>
      </c>
      <c r="G82" s="41"/>
      <c r="H82" s="41"/>
      <c r="I82" s="33" t="s">
        <v>35</v>
      </c>
      <c r="J82" s="37" t="str">
        <f>E21</f>
        <v>Artech spol. s r.o.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33</v>
      </c>
      <c r="D83" s="41"/>
      <c r="E83" s="41"/>
      <c r="F83" s="28" t="str">
        <f>IF(E18="","",E18)</f>
        <v>Vyplň údaj</v>
      </c>
      <c r="G83" s="41"/>
      <c r="H83" s="41"/>
      <c r="I83" s="33" t="s">
        <v>39</v>
      </c>
      <c r="J83" s="37" t="str">
        <f>E24</f>
        <v>ing.Žílová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9"/>
      <c r="B85" s="180"/>
      <c r="C85" s="181" t="s">
        <v>120</v>
      </c>
      <c r="D85" s="182" t="s">
        <v>62</v>
      </c>
      <c r="E85" s="182" t="s">
        <v>58</v>
      </c>
      <c r="F85" s="182" t="s">
        <v>59</v>
      </c>
      <c r="G85" s="182" t="s">
        <v>121</v>
      </c>
      <c r="H85" s="182" t="s">
        <v>122</v>
      </c>
      <c r="I85" s="182" t="s">
        <v>123</v>
      </c>
      <c r="J85" s="182" t="s">
        <v>110</v>
      </c>
      <c r="K85" s="183" t="s">
        <v>124</v>
      </c>
      <c r="L85" s="184"/>
      <c r="M85" s="93" t="s">
        <v>20</v>
      </c>
      <c r="N85" s="94" t="s">
        <v>47</v>
      </c>
      <c r="O85" s="94" t="s">
        <v>125</v>
      </c>
      <c r="P85" s="94" t="s">
        <v>126</v>
      </c>
      <c r="Q85" s="94" t="s">
        <v>127</v>
      </c>
      <c r="R85" s="94" t="s">
        <v>128</v>
      </c>
      <c r="S85" s="94" t="s">
        <v>129</v>
      </c>
      <c r="T85" s="95" t="s">
        <v>130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9"/>
      <c r="B86" s="40"/>
      <c r="C86" s="100" t="s">
        <v>131</v>
      </c>
      <c r="D86" s="41"/>
      <c r="E86" s="41"/>
      <c r="F86" s="41"/>
      <c r="G86" s="41"/>
      <c r="H86" s="41"/>
      <c r="I86" s="41"/>
      <c r="J86" s="185">
        <f>BK86</f>
        <v>0</v>
      </c>
      <c r="K86" s="41"/>
      <c r="L86" s="45"/>
      <c r="M86" s="96"/>
      <c r="N86" s="186"/>
      <c r="O86" s="97"/>
      <c r="P86" s="187">
        <f>P87+P155+P162</f>
        <v>0</v>
      </c>
      <c r="Q86" s="97"/>
      <c r="R86" s="187">
        <f>R87+R155+R162</f>
        <v>4533.1433279999992</v>
      </c>
      <c r="S86" s="97"/>
      <c r="T86" s="188">
        <f>T87+T155+T162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76</v>
      </c>
      <c r="AU86" s="18" t="s">
        <v>111</v>
      </c>
      <c r="BK86" s="189">
        <f>BK87+BK155+BK162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132</v>
      </c>
      <c r="F87" s="193" t="s">
        <v>133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P88+P136+P149+P153</f>
        <v>0</v>
      </c>
      <c r="Q87" s="198"/>
      <c r="R87" s="199">
        <f>R88+R136+R149+R153</f>
        <v>4533.1433279999992</v>
      </c>
      <c r="S87" s="198"/>
      <c r="T87" s="200">
        <f>T88+T136+T149+T153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22</v>
      </c>
      <c r="AT87" s="202" t="s">
        <v>76</v>
      </c>
      <c r="AU87" s="202" t="s">
        <v>77</v>
      </c>
      <c r="AY87" s="201" t="s">
        <v>134</v>
      </c>
      <c r="BK87" s="203">
        <f>BK88+BK136+BK149+BK153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22</v>
      </c>
      <c r="F88" s="204" t="s">
        <v>135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SUM(P89:P135)</f>
        <v>0</v>
      </c>
      <c r="Q88" s="198"/>
      <c r="R88" s="199">
        <f>SUM(R89:R135)</f>
        <v>221.20692800000001</v>
      </c>
      <c r="S88" s="198"/>
      <c r="T88" s="200">
        <f>SUM(T89:T135)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22</v>
      </c>
      <c r="AT88" s="202" t="s">
        <v>76</v>
      </c>
      <c r="AU88" s="202" t="s">
        <v>22</v>
      </c>
      <c r="AY88" s="201" t="s">
        <v>134</v>
      </c>
      <c r="BK88" s="203">
        <f>SUM(BK89:BK135)</f>
        <v>0</v>
      </c>
    </row>
    <row r="89" s="2" customFormat="1" ht="49.05" customHeight="1">
      <c r="A89" s="39"/>
      <c r="B89" s="40"/>
      <c r="C89" s="206" t="s">
        <v>22</v>
      </c>
      <c r="D89" s="206" t="s">
        <v>136</v>
      </c>
      <c r="E89" s="207" t="s">
        <v>137</v>
      </c>
      <c r="F89" s="208" t="s">
        <v>138</v>
      </c>
      <c r="G89" s="209" t="s">
        <v>139</v>
      </c>
      <c r="H89" s="210">
        <v>480</v>
      </c>
      <c r="I89" s="211"/>
      <c r="J89" s="212">
        <f>ROUND(I89*H89,2)</f>
        <v>0</v>
      </c>
      <c r="K89" s="208" t="s">
        <v>140</v>
      </c>
      <c r="L89" s="45"/>
      <c r="M89" s="213" t="s">
        <v>20</v>
      </c>
      <c r="N89" s="214" t="s">
        <v>48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141</v>
      </c>
      <c r="AT89" s="217" t="s">
        <v>136</v>
      </c>
      <c r="AU89" s="217" t="s">
        <v>87</v>
      </c>
      <c r="AY89" s="18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22</v>
      </c>
      <c r="BK89" s="218">
        <f>ROUND(I89*H89,2)</f>
        <v>0</v>
      </c>
      <c r="BL89" s="18" t="s">
        <v>141</v>
      </c>
      <c r="BM89" s="217" t="s">
        <v>142</v>
      </c>
    </row>
    <row r="90" s="2" customFormat="1" ht="24.15" customHeight="1">
      <c r="A90" s="39"/>
      <c r="B90" s="40"/>
      <c r="C90" s="206" t="s">
        <v>87</v>
      </c>
      <c r="D90" s="206" t="s">
        <v>136</v>
      </c>
      <c r="E90" s="207" t="s">
        <v>143</v>
      </c>
      <c r="F90" s="208" t="s">
        <v>144</v>
      </c>
      <c r="G90" s="209" t="s">
        <v>139</v>
      </c>
      <c r="H90" s="210">
        <v>480</v>
      </c>
      <c r="I90" s="211"/>
      <c r="J90" s="212">
        <f>ROUND(I90*H90,2)</f>
        <v>0</v>
      </c>
      <c r="K90" s="208" t="s">
        <v>140</v>
      </c>
      <c r="L90" s="45"/>
      <c r="M90" s="213" t="s">
        <v>20</v>
      </c>
      <c r="N90" s="214" t="s">
        <v>48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141</v>
      </c>
      <c r="AT90" s="217" t="s">
        <v>136</v>
      </c>
      <c r="AU90" s="217" t="s">
        <v>87</v>
      </c>
      <c r="AY90" s="18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22</v>
      </c>
      <c r="BK90" s="218">
        <f>ROUND(I90*H90,2)</f>
        <v>0</v>
      </c>
      <c r="BL90" s="18" t="s">
        <v>141</v>
      </c>
      <c r="BM90" s="217" t="s">
        <v>145</v>
      </c>
    </row>
    <row r="91" s="13" customFormat="1">
      <c r="A91" s="13"/>
      <c r="B91" s="219"/>
      <c r="C91" s="220"/>
      <c r="D91" s="221" t="s">
        <v>146</v>
      </c>
      <c r="E91" s="222" t="s">
        <v>20</v>
      </c>
      <c r="F91" s="223" t="s">
        <v>147</v>
      </c>
      <c r="G91" s="220"/>
      <c r="H91" s="224">
        <v>480</v>
      </c>
      <c r="I91" s="225"/>
      <c r="J91" s="220"/>
      <c r="K91" s="220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146</v>
      </c>
      <c r="AU91" s="230" t="s">
        <v>87</v>
      </c>
      <c r="AV91" s="13" t="s">
        <v>87</v>
      </c>
      <c r="AW91" s="13" t="s">
        <v>38</v>
      </c>
      <c r="AX91" s="13" t="s">
        <v>22</v>
      </c>
      <c r="AY91" s="230" t="s">
        <v>134</v>
      </c>
    </row>
    <row r="92" s="2" customFormat="1" ht="24.15" customHeight="1">
      <c r="A92" s="39"/>
      <c r="B92" s="40"/>
      <c r="C92" s="206" t="s">
        <v>148</v>
      </c>
      <c r="D92" s="206" t="s">
        <v>136</v>
      </c>
      <c r="E92" s="207" t="s">
        <v>149</v>
      </c>
      <c r="F92" s="208" t="s">
        <v>150</v>
      </c>
      <c r="G92" s="209" t="s">
        <v>151</v>
      </c>
      <c r="H92" s="210">
        <v>13</v>
      </c>
      <c r="I92" s="211"/>
      <c r="J92" s="212">
        <f>ROUND(I92*H92,2)</f>
        <v>0</v>
      </c>
      <c r="K92" s="208" t="s">
        <v>140</v>
      </c>
      <c r="L92" s="45"/>
      <c r="M92" s="213" t="s">
        <v>20</v>
      </c>
      <c r="N92" s="214" t="s">
        <v>48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141</v>
      </c>
      <c r="AT92" s="217" t="s">
        <v>136</v>
      </c>
      <c r="AU92" s="217" t="s">
        <v>87</v>
      </c>
      <c r="AY92" s="18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22</v>
      </c>
      <c r="BK92" s="218">
        <f>ROUND(I92*H92,2)</f>
        <v>0</v>
      </c>
      <c r="BL92" s="18" t="s">
        <v>141</v>
      </c>
      <c r="BM92" s="217" t="s">
        <v>152</v>
      </c>
    </row>
    <row r="93" s="2" customFormat="1" ht="24.15" customHeight="1">
      <c r="A93" s="39"/>
      <c r="B93" s="40"/>
      <c r="C93" s="206" t="s">
        <v>141</v>
      </c>
      <c r="D93" s="206" t="s">
        <v>136</v>
      </c>
      <c r="E93" s="207" t="s">
        <v>153</v>
      </c>
      <c r="F93" s="208" t="s">
        <v>154</v>
      </c>
      <c r="G93" s="209" t="s">
        <v>151</v>
      </c>
      <c r="H93" s="210">
        <v>2</v>
      </c>
      <c r="I93" s="211"/>
      <c r="J93" s="212">
        <f>ROUND(I93*H93,2)</f>
        <v>0</v>
      </c>
      <c r="K93" s="208" t="s">
        <v>140</v>
      </c>
      <c r="L93" s="45"/>
      <c r="M93" s="213" t="s">
        <v>20</v>
      </c>
      <c r="N93" s="214" t="s">
        <v>48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141</v>
      </c>
      <c r="AT93" s="217" t="s">
        <v>136</v>
      </c>
      <c r="AU93" s="217" t="s">
        <v>87</v>
      </c>
      <c r="AY93" s="18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22</v>
      </c>
      <c r="BK93" s="218">
        <f>ROUND(I93*H93,2)</f>
        <v>0</v>
      </c>
      <c r="BL93" s="18" t="s">
        <v>141</v>
      </c>
      <c r="BM93" s="217" t="s">
        <v>155</v>
      </c>
    </row>
    <row r="94" s="2" customFormat="1" ht="37.8" customHeight="1">
      <c r="A94" s="39"/>
      <c r="B94" s="40"/>
      <c r="C94" s="206" t="s">
        <v>156</v>
      </c>
      <c r="D94" s="206" t="s">
        <v>136</v>
      </c>
      <c r="E94" s="207" t="s">
        <v>157</v>
      </c>
      <c r="F94" s="208" t="s">
        <v>158</v>
      </c>
      <c r="G94" s="209" t="s">
        <v>151</v>
      </c>
      <c r="H94" s="210">
        <v>13</v>
      </c>
      <c r="I94" s="211"/>
      <c r="J94" s="212">
        <f>ROUND(I94*H94,2)</f>
        <v>0</v>
      </c>
      <c r="K94" s="208" t="s">
        <v>140</v>
      </c>
      <c r="L94" s="45"/>
      <c r="M94" s="213" t="s">
        <v>20</v>
      </c>
      <c r="N94" s="214" t="s">
        <v>48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141</v>
      </c>
      <c r="AT94" s="217" t="s">
        <v>136</v>
      </c>
      <c r="AU94" s="217" t="s">
        <v>87</v>
      </c>
      <c r="AY94" s="18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22</v>
      </c>
      <c r="BK94" s="218">
        <f>ROUND(I94*H94,2)</f>
        <v>0</v>
      </c>
      <c r="BL94" s="18" t="s">
        <v>141</v>
      </c>
      <c r="BM94" s="217" t="s">
        <v>159</v>
      </c>
    </row>
    <row r="95" s="2" customFormat="1" ht="37.8" customHeight="1">
      <c r="A95" s="39"/>
      <c r="B95" s="40"/>
      <c r="C95" s="206" t="s">
        <v>160</v>
      </c>
      <c r="D95" s="206" t="s">
        <v>136</v>
      </c>
      <c r="E95" s="207" t="s">
        <v>161</v>
      </c>
      <c r="F95" s="208" t="s">
        <v>162</v>
      </c>
      <c r="G95" s="209" t="s">
        <v>151</v>
      </c>
      <c r="H95" s="210">
        <v>2</v>
      </c>
      <c r="I95" s="211"/>
      <c r="J95" s="212">
        <f>ROUND(I95*H95,2)</f>
        <v>0</v>
      </c>
      <c r="K95" s="208" t="s">
        <v>140</v>
      </c>
      <c r="L95" s="45"/>
      <c r="M95" s="213" t="s">
        <v>20</v>
      </c>
      <c r="N95" s="214" t="s">
        <v>48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141</v>
      </c>
      <c r="AT95" s="217" t="s">
        <v>136</v>
      </c>
      <c r="AU95" s="217" t="s">
        <v>87</v>
      </c>
      <c r="AY95" s="18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22</v>
      </c>
      <c r="BK95" s="218">
        <f>ROUND(I95*H95,2)</f>
        <v>0</v>
      </c>
      <c r="BL95" s="18" t="s">
        <v>141</v>
      </c>
      <c r="BM95" s="217" t="s">
        <v>163</v>
      </c>
    </row>
    <row r="96" s="2" customFormat="1" ht="24.15" customHeight="1">
      <c r="A96" s="39"/>
      <c r="B96" s="40"/>
      <c r="C96" s="206" t="s">
        <v>164</v>
      </c>
      <c r="D96" s="206" t="s">
        <v>136</v>
      </c>
      <c r="E96" s="207" t="s">
        <v>165</v>
      </c>
      <c r="F96" s="208" t="s">
        <v>166</v>
      </c>
      <c r="G96" s="209" t="s">
        <v>167</v>
      </c>
      <c r="H96" s="210">
        <v>876.20000000000005</v>
      </c>
      <c r="I96" s="211"/>
      <c r="J96" s="212">
        <f>ROUND(I96*H96,2)</f>
        <v>0</v>
      </c>
      <c r="K96" s="208" t="s">
        <v>140</v>
      </c>
      <c r="L96" s="45"/>
      <c r="M96" s="213" t="s">
        <v>20</v>
      </c>
      <c r="N96" s="214" t="s">
        <v>48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141</v>
      </c>
      <c r="AT96" s="217" t="s">
        <v>136</v>
      </c>
      <c r="AU96" s="217" t="s">
        <v>87</v>
      </c>
      <c r="AY96" s="18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22</v>
      </c>
      <c r="BK96" s="218">
        <f>ROUND(I96*H96,2)</f>
        <v>0</v>
      </c>
      <c r="BL96" s="18" t="s">
        <v>141</v>
      </c>
      <c r="BM96" s="217" t="s">
        <v>168</v>
      </c>
    </row>
    <row r="97" s="2" customFormat="1" ht="24.15" customHeight="1">
      <c r="A97" s="39"/>
      <c r="B97" s="40"/>
      <c r="C97" s="206" t="s">
        <v>169</v>
      </c>
      <c r="D97" s="206" t="s">
        <v>136</v>
      </c>
      <c r="E97" s="207" t="s">
        <v>170</v>
      </c>
      <c r="F97" s="208" t="s">
        <v>171</v>
      </c>
      <c r="G97" s="209" t="s">
        <v>172</v>
      </c>
      <c r="H97" s="210">
        <v>61.200000000000003</v>
      </c>
      <c r="I97" s="211"/>
      <c r="J97" s="212">
        <f>ROUND(I97*H97,2)</f>
        <v>0</v>
      </c>
      <c r="K97" s="208" t="s">
        <v>20</v>
      </c>
      <c r="L97" s="45"/>
      <c r="M97" s="213" t="s">
        <v>20</v>
      </c>
      <c r="N97" s="214" t="s">
        <v>48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141</v>
      </c>
      <c r="AT97" s="217" t="s">
        <v>136</v>
      </c>
      <c r="AU97" s="217" t="s">
        <v>87</v>
      </c>
      <c r="AY97" s="18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22</v>
      </c>
      <c r="BK97" s="218">
        <f>ROUND(I97*H97,2)</f>
        <v>0</v>
      </c>
      <c r="BL97" s="18" t="s">
        <v>141</v>
      </c>
      <c r="BM97" s="217" t="s">
        <v>173</v>
      </c>
    </row>
    <row r="98" s="13" customFormat="1">
      <c r="A98" s="13"/>
      <c r="B98" s="219"/>
      <c r="C98" s="220"/>
      <c r="D98" s="221" t="s">
        <v>146</v>
      </c>
      <c r="E98" s="222" t="s">
        <v>20</v>
      </c>
      <c r="F98" s="223" t="s">
        <v>174</v>
      </c>
      <c r="G98" s="220"/>
      <c r="H98" s="224">
        <v>61.200000000000003</v>
      </c>
      <c r="I98" s="225"/>
      <c r="J98" s="220"/>
      <c r="K98" s="220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146</v>
      </c>
      <c r="AU98" s="230" t="s">
        <v>87</v>
      </c>
      <c r="AV98" s="13" t="s">
        <v>87</v>
      </c>
      <c r="AW98" s="13" t="s">
        <v>38</v>
      </c>
      <c r="AX98" s="13" t="s">
        <v>22</v>
      </c>
      <c r="AY98" s="230" t="s">
        <v>134</v>
      </c>
    </row>
    <row r="99" s="14" customFormat="1">
      <c r="A99" s="14"/>
      <c r="B99" s="231"/>
      <c r="C99" s="232"/>
      <c r="D99" s="221" t="s">
        <v>146</v>
      </c>
      <c r="E99" s="233" t="s">
        <v>20</v>
      </c>
      <c r="F99" s="234" t="s">
        <v>175</v>
      </c>
      <c r="G99" s="232"/>
      <c r="H99" s="233" t="s">
        <v>20</v>
      </c>
      <c r="I99" s="235"/>
      <c r="J99" s="232"/>
      <c r="K99" s="232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146</v>
      </c>
      <c r="AU99" s="240" t="s">
        <v>87</v>
      </c>
      <c r="AV99" s="14" t="s">
        <v>22</v>
      </c>
      <c r="AW99" s="14" t="s">
        <v>38</v>
      </c>
      <c r="AX99" s="14" t="s">
        <v>77</v>
      </c>
      <c r="AY99" s="240" t="s">
        <v>134</v>
      </c>
    </row>
    <row r="100" s="14" customFormat="1">
      <c r="A100" s="14"/>
      <c r="B100" s="231"/>
      <c r="C100" s="232"/>
      <c r="D100" s="221" t="s">
        <v>146</v>
      </c>
      <c r="E100" s="233" t="s">
        <v>20</v>
      </c>
      <c r="F100" s="234" t="s">
        <v>176</v>
      </c>
      <c r="G100" s="232"/>
      <c r="H100" s="233" t="s">
        <v>20</v>
      </c>
      <c r="I100" s="235"/>
      <c r="J100" s="232"/>
      <c r="K100" s="232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146</v>
      </c>
      <c r="AU100" s="240" t="s">
        <v>87</v>
      </c>
      <c r="AV100" s="14" t="s">
        <v>22</v>
      </c>
      <c r="AW100" s="14" t="s">
        <v>38</v>
      </c>
      <c r="AX100" s="14" t="s">
        <v>77</v>
      </c>
      <c r="AY100" s="240" t="s">
        <v>134</v>
      </c>
    </row>
    <row r="101" s="2" customFormat="1" ht="24.15" customHeight="1">
      <c r="A101" s="39"/>
      <c r="B101" s="40"/>
      <c r="C101" s="206" t="s">
        <v>177</v>
      </c>
      <c r="D101" s="206" t="s">
        <v>136</v>
      </c>
      <c r="E101" s="207" t="s">
        <v>178</v>
      </c>
      <c r="F101" s="208" t="s">
        <v>179</v>
      </c>
      <c r="G101" s="209" t="s">
        <v>167</v>
      </c>
      <c r="H101" s="210">
        <v>93.599999999999994</v>
      </c>
      <c r="I101" s="211"/>
      <c r="J101" s="212">
        <f>ROUND(I101*H101,2)</f>
        <v>0</v>
      </c>
      <c r="K101" s="208" t="s">
        <v>20</v>
      </c>
      <c r="L101" s="45"/>
      <c r="M101" s="213" t="s">
        <v>20</v>
      </c>
      <c r="N101" s="214" t="s">
        <v>48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141</v>
      </c>
      <c r="AT101" s="217" t="s">
        <v>136</v>
      </c>
      <c r="AU101" s="217" t="s">
        <v>87</v>
      </c>
      <c r="AY101" s="18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22</v>
      </c>
      <c r="BK101" s="218">
        <f>ROUND(I101*H101,2)</f>
        <v>0</v>
      </c>
      <c r="BL101" s="18" t="s">
        <v>141</v>
      </c>
      <c r="BM101" s="217" t="s">
        <v>180</v>
      </c>
    </row>
    <row r="102" s="14" customFormat="1">
      <c r="A102" s="14"/>
      <c r="B102" s="231"/>
      <c r="C102" s="232"/>
      <c r="D102" s="221" t="s">
        <v>146</v>
      </c>
      <c r="E102" s="233" t="s">
        <v>20</v>
      </c>
      <c r="F102" s="234" t="s">
        <v>181</v>
      </c>
      <c r="G102" s="232"/>
      <c r="H102" s="233" t="s">
        <v>20</v>
      </c>
      <c r="I102" s="235"/>
      <c r="J102" s="232"/>
      <c r="K102" s="232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146</v>
      </c>
      <c r="AU102" s="240" t="s">
        <v>87</v>
      </c>
      <c r="AV102" s="14" t="s">
        <v>22</v>
      </c>
      <c r="AW102" s="14" t="s">
        <v>38</v>
      </c>
      <c r="AX102" s="14" t="s">
        <v>77</v>
      </c>
      <c r="AY102" s="240" t="s">
        <v>134</v>
      </c>
    </row>
    <row r="103" s="13" customFormat="1">
      <c r="A103" s="13"/>
      <c r="B103" s="219"/>
      <c r="C103" s="220"/>
      <c r="D103" s="221" t="s">
        <v>146</v>
      </c>
      <c r="E103" s="222" t="s">
        <v>20</v>
      </c>
      <c r="F103" s="223" t="s">
        <v>182</v>
      </c>
      <c r="G103" s="220"/>
      <c r="H103" s="224">
        <v>93.599999999999994</v>
      </c>
      <c r="I103" s="225"/>
      <c r="J103" s="220"/>
      <c r="K103" s="220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146</v>
      </c>
      <c r="AU103" s="230" t="s">
        <v>87</v>
      </c>
      <c r="AV103" s="13" t="s">
        <v>87</v>
      </c>
      <c r="AW103" s="13" t="s">
        <v>38</v>
      </c>
      <c r="AX103" s="13" t="s">
        <v>22</v>
      </c>
      <c r="AY103" s="230" t="s">
        <v>134</v>
      </c>
    </row>
    <row r="104" s="2" customFormat="1" ht="49.05" customHeight="1">
      <c r="A104" s="39"/>
      <c r="B104" s="40"/>
      <c r="C104" s="206" t="s">
        <v>27</v>
      </c>
      <c r="D104" s="206" t="s">
        <v>136</v>
      </c>
      <c r="E104" s="207" t="s">
        <v>183</v>
      </c>
      <c r="F104" s="208" t="s">
        <v>184</v>
      </c>
      <c r="G104" s="209" t="s">
        <v>167</v>
      </c>
      <c r="H104" s="210">
        <v>93.599999999999994</v>
      </c>
      <c r="I104" s="211"/>
      <c r="J104" s="212">
        <f>ROUND(I104*H104,2)</f>
        <v>0</v>
      </c>
      <c r="K104" s="208" t="s">
        <v>140</v>
      </c>
      <c r="L104" s="45"/>
      <c r="M104" s="213" t="s">
        <v>20</v>
      </c>
      <c r="N104" s="214" t="s">
        <v>48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141</v>
      </c>
      <c r="AT104" s="217" t="s">
        <v>136</v>
      </c>
      <c r="AU104" s="217" t="s">
        <v>87</v>
      </c>
      <c r="AY104" s="18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22</v>
      </c>
      <c r="BK104" s="218">
        <f>ROUND(I104*H104,2)</f>
        <v>0</v>
      </c>
      <c r="BL104" s="18" t="s">
        <v>141</v>
      </c>
      <c r="BM104" s="217" t="s">
        <v>185</v>
      </c>
    </row>
    <row r="105" s="2" customFormat="1" ht="24.15" customHeight="1">
      <c r="A105" s="39"/>
      <c r="B105" s="40"/>
      <c r="C105" s="206" t="s">
        <v>186</v>
      </c>
      <c r="D105" s="206" t="s">
        <v>136</v>
      </c>
      <c r="E105" s="207" t="s">
        <v>187</v>
      </c>
      <c r="F105" s="208" t="s">
        <v>188</v>
      </c>
      <c r="G105" s="209" t="s">
        <v>167</v>
      </c>
      <c r="H105" s="210">
        <v>249.30000000000001</v>
      </c>
      <c r="I105" s="211"/>
      <c r="J105" s="212">
        <f>ROUND(I105*H105,2)</f>
        <v>0</v>
      </c>
      <c r="K105" s="208" t="s">
        <v>140</v>
      </c>
      <c r="L105" s="45"/>
      <c r="M105" s="213" t="s">
        <v>20</v>
      </c>
      <c r="N105" s="214" t="s">
        <v>48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141</v>
      </c>
      <c r="AT105" s="217" t="s">
        <v>136</v>
      </c>
      <c r="AU105" s="217" t="s">
        <v>87</v>
      </c>
      <c r="AY105" s="18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22</v>
      </c>
      <c r="BK105" s="218">
        <f>ROUND(I105*H105,2)</f>
        <v>0</v>
      </c>
      <c r="BL105" s="18" t="s">
        <v>141</v>
      </c>
      <c r="BM105" s="217" t="s">
        <v>189</v>
      </c>
    </row>
    <row r="106" s="14" customFormat="1">
      <c r="A106" s="14"/>
      <c r="B106" s="231"/>
      <c r="C106" s="232"/>
      <c r="D106" s="221" t="s">
        <v>146</v>
      </c>
      <c r="E106" s="233" t="s">
        <v>20</v>
      </c>
      <c r="F106" s="234" t="s">
        <v>190</v>
      </c>
      <c r="G106" s="232"/>
      <c r="H106" s="233" t="s">
        <v>20</v>
      </c>
      <c r="I106" s="235"/>
      <c r="J106" s="232"/>
      <c r="K106" s="232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146</v>
      </c>
      <c r="AU106" s="240" t="s">
        <v>87</v>
      </c>
      <c r="AV106" s="14" t="s">
        <v>22</v>
      </c>
      <c r="AW106" s="14" t="s">
        <v>38</v>
      </c>
      <c r="AX106" s="14" t="s">
        <v>77</v>
      </c>
      <c r="AY106" s="240" t="s">
        <v>134</v>
      </c>
    </row>
    <row r="107" s="13" customFormat="1">
      <c r="A107" s="13"/>
      <c r="B107" s="219"/>
      <c r="C107" s="220"/>
      <c r="D107" s="221" t="s">
        <v>146</v>
      </c>
      <c r="E107" s="222" t="s">
        <v>20</v>
      </c>
      <c r="F107" s="223" t="s">
        <v>191</v>
      </c>
      <c r="G107" s="220"/>
      <c r="H107" s="224">
        <v>249.30000000000001</v>
      </c>
      <c r="I107" s="225"/>
      <c r="J107" s="220"/>
      <c r="K107" s="220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146</v>
      </c>
      <c r="AU107" s="230" t="s">
        <v>87</v>
      </c>
      <c r="AV107" s="13" t="s">
        <v>87</v>
      </c>
      <c r="AW107" s="13" t="s">
        <v>38</v>
      </c>
      <c r="AX107" s="13" t="s">
        <v>22</v>
      </c>
      <c r="AY107" s="230" t="s">
        <v>134</v>
      </c>
    </row>
    <row r="108" s="2" customFormat="1" ht="24.15" customHeight="1">
      <c r="A108" s="39"/>
      <c r="B108" s="40"/>
      <c r="C108" s="206" t="s">
        <v>192</v>
      </c>
      <c r="D108" s="206" t="s">
        <v>136</v>
      </c>
      <c r="E108" s="207" t="s">
        <v>193</v>
      </c>
      <c r="F108" s="208" t="s">
        <v>194</v>
      </c>
      <c r="G108" s="209" t="s">
        <v>139</v>
      </c>
      <c r="H108" s="210">
        <v>1661.9000000000001</v>
      </c>
      <c r="I108" s="211"/>
      <c r="J108" s="212">
        <f>ROUND(I108*H108,2)</f>
        <v>0</v>
      </c>
      <c r="K108" s="208" t="s">
        <v>20</v>
      </c>
      <c r="L108" s="45"/>
      <c r="M108" s="213" t="s">
        <v>20</v>
      </c>
      <c r="N108" s="214" t="s">
        <v>48</v>
      </c>
      <c r="O108" s="85"/>
      <c r="P108" s="215">
        <f>O108*H108</f>
        <v>0</v>
      </c>
      <c r="Q108" s="215">
        <v>0.00020000000000000001</v>
      </c>
      <c r="R108" s="215">
        <f>Q108*H108</f>
        <v>0.33238000000000001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141</v>
      </c>
      <c r="AT108" s="217" t="s">
        <v>136</v>
      </c>
      <c r="AU108" s="217" t="s">
        <v>87</v>
      </c>
      <c r="AY108" s="18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22</v>
      </c>
      <c r="BK108" s="218">
        <f>ROUND(I108*H108,2)</f>
        <v>0</v>
      </c>
      <c r="BL108" s="18" t="s">
        <v>141</v>
      </c>
      <c r="BM108" s="217" t="s">
        <v>195</v>
      </c>
    </row>
    <row r="109" s="13" customFormat="1">
      <c r="A109" s="13"/>
      <c r="B109" s="219"/>
      <c r="C109" s="220"/>
      <c r="D109" s="221" t="s">
        <v>146</v>
      </c>
      <c r="E109" s="222" t="s">
        <v>20</v>
      </c>
      <c r="F109" s="223" t="s">
        <v>196</v>
      </c>
      <c r="G109" s="220"/>
      <c r="H109" s="224">
        <v>1661.9000000000001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146</v>
      </c>
      <c r="AU109" s="230" t="s">
        <v>87</v>
      </c>
      <c r="AV109" s="13" t="s">
        <v>87</v>
      </c>
      <c r="AW109" s="13" t="s">
        <v>38</v>
      </c>
      <c r="AX109" s="13" t="s">
        <v>22</v>
      </c>
      <c r="AY109" s="230" t="s">
        <v>134</v>
      </c>
    </row>
    <row r="110" s="2" customFormat="1" ht="14.4" customHeight="1">
      <c r="A110" s="39"/>
      <c r="B110" s="40"/>
      <c r="C110" s="241" t="s">
        <v>197</v>
      </c>
      <c r="D110" s="241" t="s">
        <v>198</v>
      </c>
      <c r="E110" s="242" t="s">
        <v>199</v>
      </c>
      <c r="F110" s="243" t="s">
        <v>200</v>
      </c>
      <c r="G110" s="244" t="s">
        <v>201</v>
      </c>
      <c r="H110" s="245">
        <v>41.548000000000002</v>
      </c>
      <c r="I110" s="246"/>
      <c r="J110" s="247">
        <f>ROUND(I110*H110,2)</f>
        <v>0</v>
      </c>
      <c r="K110" s="243" t="s">
        <v>140</v>
      </c>
      <c r="L110" s="248"/>
      <c r="M110" s="249" t="s">
        <v>20</v>
      </c>
      <c r="N110" s="250" t="s">
        <v>48</v>
      </c>
      <c r="O110" s="85"/>
      <c r="P110" s="215">
        <f>O110*H110</f>
        <v>0</v>
      </c>
      <c r="Q110" s="215">
        <v>0.001</v>
      </c>
      <c r="R110" s="215">
        <f>Q110*H110</f>
        <v>0.041548000000000002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169</v>
      </c>
      <c r="AT110" s="217" t="s">
        <v>198</v>
      </c>
      <c r="AU110" s="217" t="s">
        <v>87</v>
      </c>
      <c r="AY110" s="18" t="s">
        <v>134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22</v>
      </c>
      <c r="BK110" s="218">
        <f>ROUND(I110*H110,2)</f>
        <v>0</v>
      </c>
      <c r="BL110" s="18" t="s">
        <v>141</v>
      </c>
      <c r="BM110" s="217" t="s">
        <v>202</v>
      </c>
    </row>
    <row r="111" s="13" customFormat="1">
      <c r="A111" s="13"/>
      <c r="B111" s="219"/>
      <c r="C111" s="220"/>
      <c r="D111" s="221" t="s">
        <v>146</v>
      </c>
      <c r="E111" s="222" t="s">
        <v>20</v>
      </c>
      <c r="F111" s="223" t="s">
        <v>203</v>
      </c>
      <c r="G111" s="220"/>
      <c r="H111" s="224">
        <v>41.548000000000002</v>
      </c>
      <c r="I111" s="225"/>
      <c r="J111" s="220"/>
      <c r="K111" s="220"/>
      <c r="L111" s="226"/>
      <c r="M111" s="227"/>
      <c r="N111" s="228"/>
      <c r="O111" s="228"/>
      <c r="P111" s="228"/>
      <c r="Q111" s="228"/>
      <c r="R111" s="228"/>
      <c r="S111" s="228"/>
      <c r="T111" s="22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0" t="s">
        <v>146</v>
      </c>
      <c r="AU111" s="230" t="s">
        <v>87</v>
      </c>
      <c r="AV111" s="13" t="s">
        <v>87</v>
      </c>
      <c r="AW111" s="13" t="s">
        <v>38</v>
      </c>
      <c r="AX111" s="13" t="s">
        <v>22</v>
      </c>
      <c r="AY111" s="230" t="s">
        <v>134</v>
      </c>
    </row>
    <row r="112" s="2" customFormat="1" ht="24.15" customHeight="1">
      <c r="A112" s="39"/>
      <c r="B112" s="40"/>
      <c r="C112" s="206" t="s">
        <v>204</v>
      </c>
      <c r="D112" s="206" t="s">
        <v>136</v>
      </c>
      <c r="E112" s="207" t="s">
        <v>205</v>
      </c>
      <c r="F112" s="208" t="s">
        <v>206</v>
      </c>
      <c r="G112" s="209" t="s">
        <v>139</v>
      </c>
      <c r="H112" s="210">
        <v>4706</v>
      </c>
      <c r="I112" s="211"/>
      <c r="J112" s="212">
        <f>ROUND(I112*H112,2)</f>
        <v>0</v>
      </c>
      <c r="K112" s="208" t="s">
        <v>140</v>
      </c>
      <c r="L112" s="45"/>
      <c r="M112" s="213" t="s">
        <v>20</v>
      </c>
      <c r="N112" s="214" t="s">
        <v>48</v>
      </c>
      <c r="O112" s="85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7" t="s">
        <v>141</v>
      </c>
      <c r="AT112" s="217" t="s">
        <v>136</v>
      </c>
      <c r="AU112" s="217" t="s">
        <v>87</v>
      </c>
      <c r="AY112" s="18" t="s">
        <v>134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22</v>
      </c>
      <c r="BK112" s="218">
        <f>ROUND(I112*H112,2)</f>
        <v>0</v>
      </c>
      <c r="BL112" s="18" t="s">
        <v>141</v>
      </c>
      <c r="BM112" s="217" t="s">
        <v>207</v>
      </c>
    </row>
    <row r="113" s="2" customFormat="1" ht="49.05" customHeight="1">
      <c r="A113" s="39"/>
      <c r="B113" s="40"/>
      <c r="C113" s="206" t="s">
        <v>8</v>
      </c>
      <c r="D113" s="206" t="s">
        <v>136</v>
      </c>
      <c r="E113" s="207" t="s">
        <v>208</v>
      </c>
      <c r="F113" s="208" t="s">
        <v>209</v>
      </c>
      <c r="G113" s="209" t="s">
        <v>139</v>
      </c>
      <c r="H113" s="210">
        <v>831</v>
      </c>
      <c r="I113" s="211"/>
      <c r="J113" s="212">
        <f>ROUND(I113*H113,2)</f>
        <v>0</v>
      </c>
      <c r="K113" s="208" t="s">
        <v>140</v>
      </c>
      <c r="L113" s="45"/>
      <c r="M113" s="213" t="s">
        <v>20</v>
      </c>
      <c r="N113" s="214" t="s">
        <v>48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141</v>
      </c>
      <c r="AT113" s="217" t="s">
        <v>136</v>
      </c>
      <c r="AU113" s="217" t="s">
        <v>87</v>
      </c>
      <c r="AY113" s="18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22</v>
      </c>
      <c r="BK113" s="218">
        <f>ROUND(I113*H113,2)</f>
        <v>0</v>
      </c>
      <c r="BL113" s="18" t="s">
        <v>141</v>
      </c>
      <c r="BM113" s="217" t="s">
        <v>210</v>
      </c>
    </row>
    <row r="114" s="13" customFormat="1">
      <c r="A114" s="13"/>
      <c r="B114" s="219"/>
      <c r="C114" s="220"/>
      <c r="D114" s="221" t="s">
        <v>146</v>
      </c>
      <c r="E114" s="222" t="s">
        <v>20</v>
      </c>
      <c r="F114" s="223" t="s">
        <v>211</v>
      </c>
      <c r="G114" s="220"/>
      <c r="H114" s="224">
        <v>831</v>
      </c>
      <c r="I114" s="225"/>
      <c r="J114" s="220"/>
      <c r="K114" s="220"/>
      <c r="L114" s="226"/>
      <c r="M114" s="227"/>
      <c r="N114" s="228"/>
      <c r="O114" s="228"/>
      <c r="P114" s="228"/>
      <c r="Q114" s="228"/>
      <c r="R114" s="228"/>
      <c r="S114" s="228"/>
      <c r="T114" s="22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0" t="s">
        <v>146</v>
      </c>
      <c r="AU114" s="230" t="s">
        <v>87</v>
      </c>
      <c r="AV114" s="13" t="s">
        <v>87</v>
      </c>
      <c r="AW114" s="13" t="s">
        <v>38</v>
      </c>
      <c r="AX114" s="13" t="s">
        <v>22</v>
      </c>
      <c r="AY114" s="230" t="s">
        <v>134</v>
      </c>
    </row>
    <row r="115" s="2" customFormat="1" ht="37.8" customHeight="1">
      <c r="A115" s="39"/>
      <c r="B115" s="40"/>
      <c r="C115" s="206" t="s">
        <v>212</v>
      </c>
      <c r="D115" s="206" t="s">
        <v>136</v>
      </c>
      <c r="E115" s="207" t="s">
        <v>213</v>
      </c>
      <c r="F115" s="208" t="s">
        <v>214</v>
      </c>
      <c r="G115" s="209" t="s">
        <v>139</v>
      </c>
      <c r="H115" s="210">
        <v>831</v>
      </c>
      <c r="I115" s="211"/>
      <c r="J115" s="212">
        <f>ROUND(I115*H115,2)</f>
        <v>0</v>
      </c>
      <c r="K115" s="208" t="s">
        <v>140</v>
      </c>
      <c r="L115" s="45"/>
      <c r="M115" s="213" t="s">
        <v>20</v>
      </c>
      <c r="N115" s="214" t="s">
        <v>48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141</v>
      </c>
      <c r="AT115" s="217" t="s">
        <v>136</v>
      </c>
      <c r="AU115" s="217" t="s">
        <v>87</v>
      </c>
      <c r="AY115" s="18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22</v>
      </c>
      <c r="BK115" s="218">
        <f>ROUND(I115*H115,2)</f>
        <v>0</v>
      </c>
      <c r="BL115" s="18" t="s">
        <v>141</v>
      </c>
      <c r="BM115" s="217" t="s">
        <v>215</v>
      </c>
    </row>
    <row r="116" s="13" customFormat="1">
      <c r="A116" s="13"/>
      <c r="B116" s="219"/>
      <c r="C116" s="220"/>
      <c r="D116" s="221" t="s">
        <v>146</v>
      </c>
      <c r="E116" s="222" t="s">
        <v>20</v>
      </c>
      <c r="F116" s="223" t="s">
        <v>211</v>
      </c>
      <c r="G116" s="220"/>
      <c r="H116" s="224">
        <v>831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146</v>
      </c>
      <c r="AU116" s="230" t="s">
        <v>87</v>
      </c>
      <c r="AV116" s="13" t="s">
        <v>87</v>
      </c>
      <c r="AW116" s="13" t="s">
        <v>38</v>
      </c>
      <c r="AX116" s="13" t="s">
        <v>22</v>
      </c>
      <c r="AY116" s="230" t="s">
        <v>134</v>
      </c>
    </row>
    <row r="117" s="2" customFormat="1" ht="14.4" customHeight="1">
      <c r="A117" s="39"/>
      <c r="B117" s="40"/>
      <c r="C117" s="206" t="s">
        <v>216</v>
      </c>
      <c r="D117" s="206" t="s">
        <v>136</v>
      </c>
      <c r="E117" s="207" t="s">
        <v>217</v>
      </c>
      <c r="F117" s="208" t="s">
        <v>218</v>
      </c>
      <c r="G117" s="209" t="s">
        <v>167</v>
      </c>
      <c r="H117" s="210">
        <v>93.599999999999994</v>
      </c>
      <c r="I117" s="211"/>
      <c r="J117" s="212">
        <f>ROUND(I117*H117,2)</f>
        <v>0</v>
      </c>
      <c r="K117" s="208" t="s">
        <v>20</v>
      </c>
      <c r="L117" s="45"/>
      <c r="M117" s="213" t="s">
        <v>20</v>
      </c>
      <c r="N117" s="214" t="s">
        <v>48</v>
      </c>
      <c r="O117" s="85"/>
      <c r="P117" s="215">
        <f>O117*H117</f>
        <v>0</v>
      </c>
      <c r="Q117" s="215">
        <v>1.8</v>
      </c>
      <c r="R117" s="215">
        <f>Q117*H117</f>
        <v>168.47999999999999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141</v>
      </c>
      <c r="AT117" s="217" t="s">
        <v>136</v>
      </c>
      <c r="AU117" s="217" t="s">
        <v>87</v>
      </c>
      <c r="AY117" s="18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22</v>
      </c>
      <c r="BK117" s="218">
        <f>ROUND(I117*H117,2)</f>
        <v>0</v>
      </c>
      <c r="BL117" s="18" t="s">
        <v>141</v>
      </c>
      <c r="BM117" s="217" t="s">
        <v>219</v>
      </c>
    </row>
    <row r="118" s="13" customFormat="1">
      <c r="A118" s="13"/>
      <c r="B118" s="219"/>
      <c r="C118" s="220"/>
      <c r="D118" s="221" t="s">
        <v>146</v>
      </c>
      <c r="E118" s="222" t="s">
        <v>20</v>
      </c>
      <c r="F118" s="223" t="s">
        <v>182</v>
      </c>
      <c r="G118" s="220"/>
      <c r="H118" s="224">
        <v>93.599999999999994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146</v>
      </c>
      <c r="AU118" s="230" t="s">
        <v>87</v>
      </c>
      <c r="AV118" s="13" t="s">
        <v>87</v>
      </c>
      <c r="AW118" s="13" t="s">
        <v>38</v>
      </c>
      <c r="AX118" s="13" t="s">
        <v>22</v>
      </c>
      <c r="AY118" s="230" t="s">
        <v>134</v>
      </c>
    </row>
    <row r="119" s="14" customFormat="1">
      <c r="A119" s="14"/>
      <c r="B119" s="231"/>
      <c r="C119" s="232"/>
      <c r="D119" s="221" t="s">
        <v>146</v>
      </c>
      <c r="E119" s="233" t="s">
        <v>20</v>
      </c>
      <c r="F119" s="234" t="s">
        <v>220</v>
      </c>
      <c r="G119" s="232"/>
      <c r="H119" s="233" t="s">
        <v>20</v>
      </c>
      <c r="I119" s="235"/>
      <c r="J119" s="232"/>
      <c r="K119" s="232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146</v>
      </c>
      <c r="AU119" s="240" t="s">
        <v>87</v>
      </c>
      <c r="AV119" s="14" t="s">
        <v>22</v>
      </c>
      <c r="AW119" s="14" t="s">
        <v>38</v>
      </c>
      <c r="AX119" s="14" t="s">
        <v>77</v>
      </c>
      <c r="AY119" s="240" t="s">
        <v>134</v>
      </c>
    </row>
    <row r="120" s="2" customFormat="1" ht="24.15" customHeight="1">
      <c r="A120" s="39"/>
      <c r="B120" s="40"/>
      <c r="C120" s="206" t="s">
        <v>221</v>
      </c>
      <c r="D120" s="206" t="s">
        <v>136</v>
      </c>
      <c r="E120" s="207" t="s">
        <v>222</v>
      </c>
      <c r="F120" s="208" t="s">
        <v>223</v>
      </c>
      <c r="G120" s="209" t="s">
        <v>167</v>
      </c>
      <c r="H120" s="210">
        <v>249.30000000000001</v>
      </c>
      <c r="I120" s="211"/>
      <c r="J120" s="212">
        <f>ROUND(I120*H120,2)</f>
        <v>0</v>
      </c>
      <c r="K120" s="208" t="s">
        <v>20</v>
      </c>
      <c r="L120" s="45"/>
      <c r="M120" s="213" t="s">
        <v>20</v>
      </c>
      <c r="N120" s="214" t="s">
        <v>48</v>
      </c>
      <c r="O120" s="85"/>
      <c r="P120" s="215">
        <f>O120*H120</f>
        <v>0</v>
      </c>
      <c r="Q120" s="215">
        <v>0.20999999999999999</v>
      </c>
      <c r="R120" s="215">
        <f>Q120*H120</f>
        <v>52.353000000000002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141</v>
      </c>
      <c r="AT120" s="217" t="s">
        <v>136</v>
      </c>
      <c r="AU120" s="217" t="s">
        <v>87</v>
      </c>
      <c r="AY120" s="18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22</v>
      </c>
      <c r="BK120" s="218">
        <f>ROUND(I120*H120,2)</f>
        <v>0</v>
      </c>
      <c r="BL120" s="18" t="s">
        <v>141</v>
      </c>
      <c r="BM120" s="217" t="s">
        <v>224</v>
      </c>
    </row>
    <row r="121" s="13" customFormat="1">
      <c r="A121" s="13"/>
      <c r="B121" s="219"/>
      <c r="C121" s="220"/>
      <c r="D121" s="221" t="s">
        <v>146</v>
      </c>
      <c r="E121" s="222" t="s">
        <v>20</v>
      </c>
      <c r="F121" s="223" t="s">
        <v>191</v>
      </c>
      <c r="G121" s="220"/>
      <c r="H121" s="224">
        <v>249.30000000000001</v>
      </c>
      <c r="I121" s="225"/>
      <c r="J121" s="220"/>
      <c r="K121" s="220"/>
      <c r="L121" s="226"/>
      <c r="M121" s="227"/>
      <c r="N121" s="228"/>
      <c r="O121" s="228"/>
      <c r="P121" s="228"/>
      <c r="Q121" s="228"/>
      <c r="R121" s="228"/>
      <c r="S121" s="228"/>
      <c r="T121" s="22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0" t="s">
        <v>146</v>
      </c>
      <c r="AU121" s="230" t="s">
        <v>87</v>
      </c>
      <c r="AV121" s="13" t="s">
        <v>87</v>
      </c>
      <c r="AW121" s="13" t="s">
        <v>38</v>
      </c>
      <c r="AX121" s="13" t="s">
        <v>22</v>
      </c>
      <c r="AY121" s="230" t="s">
        <v>134</v>
      </c>
    </row>
    <row r="122" s="14" customFormat="1">
      <c r="A122" s="14"/>
      <c r="B122" s="231"/>
      <c r="C122" s="232"/>
      <c r="D122" s="221" t="s">
        <v>146</v>
      </c>
      <c r="E122" s="233" t="s">
        <v>20</v>
      </c>
      <c r="F122" s="234" t="s">
        <v>225</v>
      </c>
      <c r="G122" s="232"/>
      <c r="H122" s="233" t="s">
        <v>20</v>
      </c>
      <c r="I122" s="235"/>
      <c r="J122" s="232"/>
      <c r="K122" s="232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146</v>
      </c>
      <c r="AU122" s="240" t="s">
        <v>87</v>
      </c>
      <c r="AV122" s="14" t="s">
        <v>22</v>
      </c>
      <c r="AW122" s="14" t="s">
        <v>38</v>
      </c>
      <c r="AX122" s="14" t="s">
        <v>77</v>
      </c>
      <c r="AY122" s="240" t="s">
        <v>134</v>
      </c>
    </row>
    <row r="123" s="2" customFormat="1" ht="24.15" customHeight="1">
      <c r="A123" s="39"/>
      <c r="B123" s="40"/>
      <c r="C123" s="206" t="s">
        <v>226</v>
      </c>
      <c r="D123" s="206" t="s">
        <v>136</v>
      </c>
      <c r="E123" s="207" t="s">
        <v>227</v>
      </c>
      <c r="F123" s="208" t="s">
        <v>228</v>
      </c>
      <c r="G123" s="209" t="s">
        <v>167</v>
      </c>
      <c r="H123" s="210">
        <v>1219.0999999999999</v>
      </c>
      <c r="I123" s="211"/>
      <c r="J123" s="212">
        <f>ROUND(I123*H123,2)</f>
        <v>0</v>
      </c>
      <c r="K123" s="208" t="s">
        <v>20</v>
      </c>
      <c r="L123" s="45"/>
      <c r="M123" s="213" t="s">
        <v>20</v>
      </c>
      <c r="N123" s="214" t="s">
        <v>48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141</v>
      </c>
      <c r="AT123" s="217" t="s">
        <v>136</v>
      </c>
      <c r="AU123" s="217" t="s">
        <v>87</v>
      </c>
      <c r="AY123" s="18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22</v>
      </c>
      <c r="BK123" s="218">
        <f>ROUND(I123*H123,2)</f>
        <v>0</v>
      </c>
      <c r="BL123" s="18" t="s">
        <v>141</v>
      </c>
      <c r="BM123" s="217" t="s">
        <v>229</v>
      </c>
    </row>
    <row r="124" s="14" customFormat="1">
      <c r="A124" s="14"/>
      <c r="B124" s="231"/>
      <c r="C124" s="232"/>
      <c r="D124" s="221" t="s">
        <v>146</v>
      </c>
      <c r="E124" s="233" t="s">
        <v>20</v>
      </c>
      <c r="F124" s="234" t="s">
        <v>230</v>
      </c>
      <c r="G124" s="232"/>
      <c r="H124" s="233" t="s">
        <v>20</v>
      </c>
      <c r="I124" s="235"/>
      <c r="J124" s="232"/>
      <c r="K124" s="232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146</v>
      </c>
      <c r="AU124" s="240" t="s">
        <v>87</v>
      </c>
      <c r="AV124" s="14" t="s">
        <v>22</v>
      </c>
      <c r="AW124" s="14" t="s">
        <v>38</v>
      </c>
      <c r="AX124" s="14" t="s">
        <v>77</v>
      </c>
      <c r="AY124" s="240" t="s">
        <v>134</v>
      </c>
    </row>
    <row r="125" s="14" customFormat="1">
      <c r="A125" s="14"/>
      <c r="B125" s="231"/>
      <c r="C125" s="232"/>
      <c r="D125" s="221" t="s">
        <v>146</v>
      </c>
      <c r="E125" s="233" t="s">
        <v>20</v>
      </c>
      <c r="F125" s="234" t="s">
        <v>231</v>
      </c>
      <c r="G125" s="232"/>
      <c r="H125" s="233" t="s">
        <v>20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146</v>
      </c>
      <c r="AU125" s="240" t="s">
        <v>87</v>
      </c>
      <c r="AV125" s="14" t="s">
        <v>22</v>
      </c>
      <c r="AW125" s="14" t="s">
        <v>38</v>
      </c>
      <c r="AX125" s="14" t="s">
        <v>77</v>
      </c>
      <c r="AY125" s="240" t="s">
        <v>134</v>
      </c>
    </row>
    <row r="126" s="13" customFormat="1">
      <c r="A126" s="13"/>
      <c r="B126" s="219"/>
      <c r="C126" s="220"/>
      <c r="D126" s="221" t="s">
        <v>146</v>
      </c>
      <c r="E126" s="222" t="s">
        <v>20</v>
      </c>
      <c r="F126" s="223" t="s">
        <v>232</v>
      </c>
      <c r="G126" s="220"/>
      <c r="H126" s="224">
        <v>876.20000000000005</v>
      </c>
      <c r="I126" s="225"/>
      <c r="J126" s="220"/>
      <c r="K126" s="220"/>
      <c r="L126" s="226"/>
      <c r="M126" s="227"/>
      <c r="N126" s="228"/>
      <c r="O126" s="228"/>
      <c r="P126" s="228"/>
      <c r="Q126" s="228"/>
      <c r="R126" s="228"/>
      <c r="S126" s="228"/>
      <c r="T126" s="22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0" t="s">
        <v>146</v>
      </c>
      <c r="AU126" s="230" t="s">
        <v>87</v>
      </c>
      <c r="AV126" s="13" t="s">
        <v>87</v>
      </c>
      <c r="AW126" s="13" t="s">
        <v>38</v>
      </c>
      <c r="AX126" s="13" t="s">
        <v>77</v>
      </c>
      <c r="AY126" s="230" t="s">
        <v>134</v>
      </c>
    </row>
    <row r="127" s="14" customFormat="1">
      <c r="A127" s="14"/>
      <c r="B127" s="231"/>
      <c r="C127" s="232"/>
      <c r="D127" s="221" t="s">
        <v>146</v>
      </c>
      <c r="E127" s="233" t="s">
        <v>20</v>
      </c>
      <c r="F127" s="234" t="s">
        <v>233</v>
      </c>
      <c r="G127" s="232"/>
      <c r="H127" s="233" t="s">
        <v>20</v>
      </c>
      <c r="I127" s="235"/>
      <c r="J127" s="232"/>
      <c r="K127" s="232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146</v>
      </c>
      <c r="AU127" s="240" t="s">
        <v>87</v>
      </c>
      <c r="AV127" s="14" t="s">
        <v>22</v>
      </c>
      <c r="AW127" s="14" t="s">
        <v>38</v>
      </c>
      <c r="AX127" s="14" t="s">
        <v>77</v>
      </c>
      <c r="AY127" s="240" t="s">
        <v>134</v>
      </c>
    </row>
    <row r="128" s="13" customFormat="1">
      <c r="A128" s="13"/>
      <c r="B128" s="219"/>
      <c r="C128" s="220"/>
      <c r="D128" s="221" t="s">
        <v>146</v>
      </c>
      <c r="E128" s="222" t="s">
        <v>20</v>
      </c>
      <c r="F128" s="223" t="s">
        <v>182</v>
      </c>
      <c r="G128" s="220"/>
      <c r="H128" s="224">
        <v>93.599999999999994</v>
      </c>
      <c r="I128" s="225"/>
      <c r="J128" s="220"/>
      <c r="K128" s="220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146</v>
      </c>
      <c r="AU128" s="230" t="s">
        <v>87</v>
      </c>
      <c r="AV128" s="13" t="s">
        <v>87</v>
      </c>
      <c r="AW128" s="13" t="s">
        <v>38</v>
      </c>
      <c r="AX128" s="13" t="s">
        <v>77</v>
      </c>
      <c r="AY128" s="230" t="s">
        <v>134</v>
      </c>
    </row>
    <row r="129" s="14" customFormat="1">
      <c r="A129" s="14"/>
      <c r="B129" s="231"/>
      <c r="C129" s="232"/>
      <c r="D129" s="221" t="s">
        <v>146</v>
      </c>
      <c r="E129" s="233" t="s">
        <v>20</v>
      </c>
      <c r="F129" s="234" t="s">
        <v>234</v>
      </c>
      <c r="G129" s="232"/>
      <c r="H129" s="233" t="s">
        <v>20</v>
      </c>
      <c r="I129" s="235"/>
      <c r="J129" s="232"/>
      <c r="K129" s="232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146</v>
      </c>
      <c r="AU129" s="240" t="s">
        <v>87</v>
      </c>
      <c r="AV129" s="14" t="s">
        <v>22</v>
      </c>
      <c r="AW129" s="14" t="s">
        <v>38</v>
      </c>
      <c r="AX129" s="14" t="s">
        <v>77</v>
      </c>
      <c r="AY129" s="240" t="s">
        <v>134</v>
      </c>
    </row>
    <row r="130" s="13" customFormat="1">
      <c r="A130" s="13"/>
      <c r="B130" s="219"/>
      <c r="C130" s="220"/>
      <c r="D130" s="221" t="s">
        <v>146</v>
      </c>
      <c r="E130" s="222" t="s">
        <v>20</v>
      </c>
      <c r="F130" s="223" t="s">
        <v>191</v>
      </c>
      <c r="G130" s="220"/>
      <c r="H130" s="224">
        <v>249.30000000000001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146</v>
      </c>
      <c r="AU130" s="230" t="s">
        <v>87</v>
      </c>
      <c r="AV130" s="13" t="s">
        <v>87</v>
      </c>
      <c r="AW130" s="13" t="s">
        <v>38</v>
      </c>
      <c r="AX130" s="13" t="s">
        <v>77</v>
      </c>
      <c r="AY130" s="230" t="s">
        <v>134</v>
      </c>
    </row>
    <row r="131" s="15" customFormat="1">
      <c r="A131" s="15"/>
      <c r="B131" s="251"/>
      <c r="C131" s="252"/>
      <c r="D131" s="221" t="s">
        <v>146</v>
      </c>
      <c r="E131" s="253" t="s">
        <v>20</v>
      </c>
      <c r="F131" s="254" t="s">
        <v>235</v>
      </c>
      <c r="G131" s="252"/>
      <c r="H131" s="255">
        <v>1219.0999999999999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1" t="s">
        <v>146</v>
      </c>
      <c r="AU131" s="261" t="s">
        <v>87</v>
      </c>
      <c r="AV131" s="15" t="s">
        <v>141</v>
      </c>
      <c r="AW131" s="15" t="s">
        <v>38</v>
      </c>
      <c r="AX131" s="15" t="s">
        <v>22</v>
      </c>
      <c r="AY131" s="261" t="s">
        <v>134</v>
      </c>
    </row>
    <row r="132" s="2" customFormat="1" ht="14.4" customHeight="1">
      <c r="A132" s="39"/>
      <c r="B132" s="40"/>
      <c r="C132" s="206" t="s">
        <v>236</v>
      </c>
      <c r="D132" s="206" t="s">
        <v>136</v>
      </c>
      <c r="E132" s="207" t="s">
        <v>237</v>
      </c>
      <c r="F132" s="208" t="s">
        <v>238</v>
      </c>
      <c r="G132" s="209" t="s">
        <v>167</v>
      </c>
      <c r="H132" s="210">
        <v>876.20000000000005</v>
      </c>
      <c r="I132" s="211"/>
      <c r="J132" s="212">
        <f>ROUND(I132*H132,2)</f>
        <v>0</v>
      </c>
      <c r="K132" s="208" t="s">
        <v>20</v>
      </c>
      <c r="L132" s="45"/>
      <c r="M132" s="213" t="s">
        <v>20</v>
      </c>
      <c r="N132" s="214" t="s">
        <v>48</v>
      </c>
      <c r="O132" s="85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7" t="s">
        <v>141</v>
      </c>
      <c r="AT132" s="217" t="s">
        <v>136</v>
      </c>
      <c r="AU132" s="217" t="s">
        <v>87</v>
      </c>
      <c r="AY132" s="18" t="s">
        <v>134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22</v>
      </c>
      <c r="BK132" s="218">
        <f>ROUND(I132*H132,2)</f>
        <v>0</v>
      </c>
      <c r="BL132" s="18" t="s">
        <v>141</v>
      </c>
      <c r="BM132" s="217" t="s">
        <v>239</v>
      </c>
    </row>
    <row r="133" s="13" customFormat="1">
      <c r="A133" s="13"/>
      <c r="B133" s="219"/>
      <c r="C133" s="220"/>
      <c r="D133" s="221" t="s">
        <v>146</v>
      </c>
      <c r="E133" s="222" t="s">
        <v>20</v>
      </c>
      <c r="F133" s="223" t="s">
        <v>232</v>
      </c>
      <c r="G133" s="220"/>
      <c r="H133" s="224">
        <v>876.20000000000005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0" t="s">
        <v>146</v>
      </c>
      <c r="AU133" s="230" t="s">
        <v>87</v>
      </c>
      <c r="AV133" s="13" t="s">
        <v>87</v>
      </c>
      <c r="AW133" s="13" t="s">
        <v>38</v>
      </c>
      <c r="AX133" s="13" t="s">
        <v>22</v>
      </c>
      <c r="AY133" s="230" t="s">
        <v>134</v>
      </c>
    </row>
    <row r="134" s="14" customFormat="1">
      <c r="A134" s="14"/>
      <c r="B134" s="231"/>
      <c r="C134" s="232"/>
      <c r="D134" s="221" t="s">
        <v>146</v>
      </c>
      <c r="E134" s="233" t="s">
        <v>20</v>
      </c>
      <c r="F134" s="234" t="s">
        <v>240</v>
      </c>
      <c r="G134" s="232"/>
      <c r="H134" s="233" t="s">
        <v>20</v>
      </c>
      <c r="I134" s="235"/>
      <c r="J134" s="232"/>
      <c r="K134" s="232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146</v>
      </c>
      <c r="AU134" s="240" t="s">
        <v>87</v>
      </c>
      <c r="AV134" s="14" t="s">
        <v>22</v>
      </c>
      <c r="AW134" s="14" t="s">
        <v>38</v>
      </c>
      <c r="AX134" s="14" t="s">
        <v>77</v>
      </c>
      <c r="AY134" s="240" t="s">
        <v>134</v>
      </c>
    </row>
    <row r="135" s="14" customFormat="1">
      <c r="A135" s="14"/>
      <c r="B135" s="231"/>
      <c r="C135" s="232"/>
      <c r="D135" s="221" t="s">
        <v>146</v>
      </c>
      <c r="E135" s="233" t="s">
        <v>20</v>
      </c>
      <c r="F135" s="234" t="s">
        <v>176</v>
      </c>
      <c r="G135" s="232"/>
      <c r="H135" s="233" t="s">
        <v>20</v>
      </c>
      <c r="I135" s="235"/>
      <c r="J135" s="232"/>
      <c r="K135" s="232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146</v>
      </c>
      <c r="AU135" s="240" t="s">
        <v>87</v>
      </c>
      <c r="AV135" s="14" t="s">
        <v>22</v>
      </c>
      <c r="AW135" s="14" t="s">
        <v>38</v>
      </c>
      <c r="AX135" s="14" t="s">
        <v>77</v>
      </c>
      <c r="AY135" s="240" t="s">
        <v>134</v>
      </c>
    </row>
    <row r="136" s="12" customFormat="1" ht="22.8" customHeight="1">
      <c r="A136" s="12"/>
      <c r="B136" s="190"/>
      <c r="C136" s="191"/>
      <c r="D136" s="192" t="s">
        <v>76</v>
      </c>
      <c r="E136" s="204" t="s">
        <v>156</v>
      </c>
      <c r="F136" s="204" t="s">
        <v>241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SUM(P137:P148)</f>
        <v>0</v>
      </c>
      <c r="Q136" s="198"/>
      <c r="R136" s="199">
        <f>SUM(R137:R148)</f>
        <v>4311.9363999999996</v>
      </c>
      <c r="S136" s="198"/>
      <c r="T136" s="200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22</v>
      </c>
      <c r="AT136" s="202" t="s">
        <v>76</v>
      </c>
      <c r="AU136" s="202" t="s">
        <v>22</v>
      </c>
      <c r="AY136" s="201" t="s">
        <v>134</v>
      </c>
      <c r="BK136" s="203">
        <f>SUM(BK137:BK148)</f>
        <v>0</v>
      </c>
    </row>
    <row r="137" s="2" customFormat="1" ht="62.7" customHeight="1">
      <c r="A137" s="39"/>
      <c r="B137" s="40"/>
      <c r="C137" s="206" t="s">
        <v>7</v>
      </c>
      <c r="D137" s="206" t="s">
        <v>136</v>
      </c>
      <c r="E137" s="207" t="s">
        <v>242</v>
      </c>
      <c r="F137" s="208" t="s">
        <v>243</v>
      </c>
      <c r="G137" s="209" t="s">
        <v>139</v>
      </c>
      <c r="H137" s="210">
        <v>4706</v>
      </c>
      <c r="I137" s="211"/>
      <c r="J137" s="212">
        <f>ROUND(I137*H137,2)</f>
        <v>0</v>
      </c>
      <c r="K137" s="208" t="s">
        <v>140</v>
      </c>
      <c r="L137" s="45"/>
      <c r="M137" s="213" t="s">
        <v>20</v>
      </c>
      <c r="N137" s="214" t="s">
        <v>48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141</v>
      </c>
      <c r="AT137" s="217" t="s">
        <v>136</v>
      </c>
      <c r="AU137" s="217" t="s">
        <v>87</v>
      </c>
      <c r="AY137" s="18" t="s">
        <v>134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22</v>
      </c>
      <c r="BK137" s="218">
        <f>ROUND(I137*H137,2)</f>
        <v>0</v>
      </c>
      <c r="BL137" s="18" t="s">
        <v>141</v>
      </c>
      <c r="BM137" s="217" t="s">
        <v>244</v>
      </c>
    </row>
    <row r="138" s="2" customFormat="1" ht="14.4" customHeight="1">
      <c r="A138" s="39"/>
      <c r="B138" s="40"/>
      <c r="C138" s="241" t="s">
        <v>245</v>
      </c>
      <c r="D138" s="241" t="s">
        <v>198</v>
      </c>
      <c r="E138" s="242" t="s">
        <v>246</v>
      </c>
      <c r="F138" s="243" t="s">
        <v>247</v>
      </c>
      <c r="G138" s="244" t="s">
        <v>172</v>
      </c>
      <c r="H138" s="245">
        <v>74.120000000000005</v>
      </c>
      <c r="I138" s="246"/>
      <c r="J138" s="247">
        <f>ROUND(I138*H138,2)</f>
        <v>0</v>
      </c>
      <c r="K138" s="243" t="s">
        <v>140</v>
      </c>
      <c r="L138" s="248"/>
      <c r="M138" s="249" t="s">
        <v>20</v>
      </c>
      <c r="N138" s="250" t="s">
        <v>48</v>
      </c>
      <c r="O138" s="85"/>
      <c r="P138" s="215">
        <f>O138*H138</f>
        <v>0</v>
      </c>
      <c r="Q138" s="215">
        <v>1</v>
      </c>
      <c r="R138" s="215">
        <f>Q138*H138</f>
        <v>74.120000000000005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169</v>
      </c>
      <c r="AT138" s="217" t="s">
        <v>198</v>
      </c>
      <c r="AU138" s="217" t="s">
        <v>87</v>
      </c>
      <c r="AY138" s="18" t="s">
        <v>134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22</v>
      </c>
      <c r="BK138" s="218">
        <f>ROUND(I138*H138,2)</f>
        <v>0</v>
      </c>
      <c r="BL138" s="18" t="s">
        <v>141</v>
      </c>
      <c r="BM138" s="217" t="s">
        <v>248</v>
      </c>
    </row>
    <row r="139" s="13" customFormat="1">
      <c r="A139" s="13"/>
      <c r="B139" s="219"/>
      <c r="C139" s="220"/>
      <c r="D139" s="221" t="s">
        <v>146</v>
      </c>
      <c r="E139" s="222" t="s">
        <v>20</v>
      </c>
      <c r="F139" s="223" t="s">
        <v>249</v>
      </c>
      <c r="G139" s="220"/>
      <c r="H139" s="224">
        <v>74.120000000000005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146</v>
      </c>
      <c r="AU139" s="230" t="s">
        <v>87</v>
      </c>
      <c r="AV139" s="13" t="s">
        <v>87</v>
      </c>
      <c r="AW139" s="13" t="s">
        <v>38</v>
      </c>
      <c r="AX139" s="13" t="s">
        <v>22</v>
      </c>
      <c r="AY139" s="230" t="s">
        <v>134</v>
      </c>
    </row>
    <row r="140" s="2" customFormat="1" ht="24.15" customHeight="1">
      <c r="A140" s="39"/>
      <c r="B140" s="40"/>
      <c r="C140" s="206" t="s">
        <v>250</v>
      </c>
      <c r="D140" s="206" t="s">
        <v>136</v>
      </c>
      <c r="E140" s="207" t="s">
        <v>251</v>
      </c>
      <c r="F140" s="208" t="s">
        <v>252</v>
      </c>
      <c r="G140" s="209" t="s">
        <v>139</v>
      </c>
      <c r="H140" s="210">
        <v>8869</v>
      </c>
      <c r="I140" s="211"/>
      <c r="J140" s="212">
        <f>ROUND(I140*H140,2)</f>
        <v>0</v>
      </c>
      <c r="K140" s="208" t="s">
        <v>140</v>
      </c>
      <c r="L140" s="45"/>
      <c r="M140" s="213" t="s">
        <v>20</v>
      </c>
      <c r="N140" s="214" t="s">
        <v>48</v>
      </c>
      <c r="O140" s="85"/>
      <c r="P140" s="215">
        <f>O140*H140</f>
        <v>0</v>
      </c>
      <c r="Q140" s="215">
        <v>0.34499999999999997</v>
      </c>
      <c r="R140" s="215">
        <f>Q140*H140</f>
        <v>3059.8049999999998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141</v>
      </c>
      <c r="AT140" s="217" t="s">
        <v>136</v>
      </c>
      <c r="AU140" s="217" t="s">
        <v>87</v>
      </c>
      <c r="AY140" s="18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22</v>
      </c>
      <c r="BK140" s="218">
        <f>ROUND(I140*H140,2)</f>
        <v>0</v>
      </c>
      <c r="BL140" s="18" t="s">
        <v>141</v>
      </c>
      <c r="BM140" s="217" t="s">
        <v>253</v>
      </c>
    </row>
    <row r="141" s="13" customFormat="1">
      <c r="A141" s="13"/>
      <c r="B141" s="219"/>
      <c r="C141" s="220"/>
      <c r="D141" s="221" t="s">
        <v>146</v>
      </c>
      <c r="E141" s="222" t="s">
        <v>20</v>
      </c>
      <c r="F141" s="223" t="s">
        <v>254</v>
      </c>
      <c r="G141" s="220"/>
      <c r="H141" s="224">
        <v>4163</v>
      </c>
      <c r="I141" s="225"/>
      <c r="J141" s="220"/>
      <c r="K141" s="220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146</v>
      </c>
      <c r="AU141" s="230" t="s">
        <v>87</v>
      </c>
      <c r="AV141" s="13" t="s">
        <v>87</v>
      </c>
      <c r="AW141" s="13" t="s">
        <v>38</v>
      </c>
      <c r="AX141" s="13" t="s">
        <v>77</v>
      </c>
      <c r="AY141" s="230" t="s">
        <v>134</v>
      </c>
    </row>
    <row r="142" s="13" customFormat="1">
      <c r="A142" s="13"/>
      <c r="B142" s="219"/>
      <c r="C142" s="220"/>
      <c r="D142" s="221" t="s">
        <v>146</v>
      </c>
      <c r="E142" s="222" t="s">
        <v>20</v>
      </c>
      <c r="F142" s="223" t="s">
        <v>255</v>
      </c>
      <c r="G142" s="220"/>
      <c r="H142" s="224">
        <v>4706</v>
      </c>
      <c r="I142" s="225"/>
      <c r="J142" s="220"/>
      <c r="K142" s="220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146</v>
      </c>
      <c r="AU142" s="230" t="s">
        <v>87</v>
      </c>
      <c r="AV142" s="13" t="s">
        <v>87</v>
      </c>
      <c r="AW142" s="13" t="s">
        <v>38</v>
      </c>
      <c r="AX142" s="13" t="s">
        <v>77</v>
      </c>
      <c r="AY142" s="230" t="s">
        <v>134</v>
      </c>
    </row>
    <row r="143" s="15" customFormat="1">
      <c r="A143" s="15"/>
      <c r="B143" s="251"/>
      <c r="C143" s="252"/>
      <c r="D143" s="221" t="s">
        <v>146</v>
      </c>
      <c r="E143" s="253" t="s">
        <v>20</v>
      </c>
      <c r="F143" s="254" t="s">
        <v>235</v>
      </c>
      <c r="G143" s="252"/>
      <c r="H143" s="255">
        <v>8869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1" t="s">
        <v>146</v>
      </c>
      <c r="AU143" s="261" t="s">
        <v>87</v>
      </c>
      <c r="AV143" s="15" t="s">
        <v>141</v>
      </c>
      <c r="AW143" s="15" t="s">
        <v>38</v>
      </c>
      <c r="AX143" s="15" t="s">
        <v>22</v>
      </c>
      <c r="AY143" s="261" t="s">
        <v>134</v>
      </c>
    </row>
    <row r="144" s="2" customFormat="1" ht="37.8" customHeight="1">
      <c r="A144" s="39"/>
      <c r="B144" s="40"/>
      <c r="C144" s="206" t="s">
        <v>256</v>
      </c>
      <c r="D144" s="206" t="s">
        <v>136</v>
      </c>
      <c r="E144" s="207" t="s">
        <v>257</v>
      </c>
      <c r="F144" s="208" t="s">
        <v>258</v>
      </c>
      <c r="G144" s="209" t="s">
        <v>139</v>
      </c>
      <c r="H144" s="210">
        <v>831</v>
      </c>
      <c r="I144" s="211"/>
      <c r="J144" s="212">
        <f>ROUND(I144*H144,2)</f>
        <v>0</v>
      </c>
      <c r="K144" s="208" t="s">
        <v>140</v>
      </c>
      <c r="L144" s="45"/>
      <c r="M144" s="213" t="s">
        <v>20</v>
      </c>
      <c r="N144" s="214" t="s">
        <v>48</v>
      </c>
      <c r="O144" s="85"/>
      <c r="P144" s="215">
        <f>O144*H144</f>
        <v>0</v>
      </c>
      <c r="Q144" s="215">
        <v>0.34499999999999997</v>
      </c>
      <c r="R144" s="215">
        <f>Q144*H144</f>
        <v>286.69499999999999</v>
      </c>
      <c r="S144" s="215">
        <v>0</v>
      </c>
      <c r="T144" s="21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7" t="s">
        <v>141</v>
      </c>
      <c r="AT144" s="217" t="s">
        <v>136</v>
      </c>
      <c r="AU144" s="217" t="s">
        <v>87</v>
      </c>
      <c r="AY144" s="18" t="s">
        <v>134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22</v>
      </c>
      <c r="BK144" s="218">
        <f>ROUND(I144*H144,2)</f>
        <v>0</v>
      </c>
      <c r="BL144" s="18" t="s">
        <v>141</v>
      </c>
      <c r="BM144" s="217" t="s">
        <v>259</v>
      </c>
    </row>
    <row r="145" s="2" customFormat="1" ht="37.8" customHeight="1">
      <c r="A145" s="39"/>
      <c r="B145" s="40"/>
      <c r="C145" s="206" t="s">
        <v>260</v>
      </c>
      <c r="D145" s="206" t="s">
        <v>136</v>
      </c>
      <c r="E145" s="207" t="s">
        <v>261</v>
      </c>
      <c r="F145" s="208" t="s">
        <v>262</v>
      </c>
      <c r="G145" s="209" t="s">
        <v>139</v>
      </c>
      <c r="H145" s="210">
        <v>3620</v>
      </c>
      <c r="I145" s="211"/>
      <c r="J145" s="212">
        <f>ROUND(I145*H145,2)</f>
        <v>0</v>
      </c>
      <c r="K145" s="208" t="s">
        <v>140</v>
      </c>
      <c r="L145" s="45"/>
      <c r="M145" s="213" t="s">
        <v>20</v>
      </c>
      <c r="N145" s="214" t="s">
        <v>48</v>
      </c>
      <c r="O145" s="85"/>
      <c r="P145" s="215">
        <f>O145*H145</f>
        <v>0</v>
      </c>
      <c r="Q145" s="215">
        <v>0.01942</v>
      </c>
      <c r="R145" s="215">
        <f>Q145*H145</f>
        <v>70.300399999999996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141</v>
      </c>
      <c r="AT145" s="217" t="s">
        <v>136</v>
      </c>
      <c r="AU145" s="217" t="s">
        <v>87</v>
      </c>
      <c r="AY145" s="18" t="s">
        <v>134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22</v>
      </c>
      <c r="BK145" s="218">
        <f>ROUND(I145*H145,2)</f>
        <v>0</v>
      </c>
      <c r="BL145" s="18" t="s">
        <v>141</v>
      </c>
      <c r="BM145" s="217" t="s">
        <v>263</v>
      </c>
    </row>
    <row r="146" s="13" customFormat="1">
      <c r="A146" s="13"/>
      <c r="B146" s="219"/>
      <c r="C146" s="220"/>
      <c r="D146" s="221" t="s">
        <v>146</v>
      </c>
      <c r="E146" s="222" t="s">
        <v>20</v>
      </c>
      <c r="F146" s="223" t="s">
        <v>103</v>
      </c>
      <c r="G146" s="220"/>
      <c r="H146" s="224">
        <v>3620</v>
      </c>
      <c r="I146" s="225"/>
      <c r="J146" s="220"/>
      <c r="K146" s="220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146</v>
      </c>
      <c r="AU146" s="230" t="s">
        <v>87</v>
      </c>
      <c r="AV146" s="13" t="s">
        <v>87</v>
      </c>
      <c r="AW146" s="13" t="s">
        <v>38</v>
      </c>
      <c r="AX146" s="13" t="s">
        <v>22</v>
      </c>
      <c r="AY146" s="230" t="s">
        <v>134</v>
      </c>
    </row>
    <row r="147" s="2" customFormat="1" ht="49.05" customHeight="1">
      <c r="A147" s="39"/>
      <c r="B147" s="40"/>
      <c r="C147" s="206" t="s">
        <v>264</v>
      </c>
      <c r="D147" s="206" t="s">
        <v>136</v>
      </c>
      <c r="E147" s="207" t="s">
        <v>265</v>
      </c>
      <c r="F147" s="208" t="s">
        <v>266</v>
      </c>
      <c r="G147" s="209" t="s">
        <v>139</v>
      </c>
      <c r="H147" s="210">
        <v>3620</v>
      </c>
      <c r="I147" s="211"/>
      <c r="J147" s="212">
        <f>ROUND(I147*H147,2)</f>
        <v>0</v>
      </c>
      <c r="K147" s="208" t="s">
        <v>140</v>
      </c>
      <c r="L147" s="45"/>
      <c r="M147" s="213" t="s">
        <v>20</v>
      </c>
      <c r="N147" s="214" t="s">
        <v>48</v>
      </c>
      <c r="O147" s="85"/>
      <c r="P147" s="215">
        <f>O147*H147</f>
        <v>0</v>
      </c>
      <c r="Q147" s="215">
        <v>0.2268</v>
      </c>
      <c r="R147" s="215">
        <f>Q147*H147</f>
        <v>821.01599999999996</v>
      </c>
      <c r="S147" s="215">
        <v>0</v>
      </c>
      <c r="T147" s="21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7" t="s">
        <v>141</v>
      </c>
      <c r="AT147" s="217" t="s">
        <v>136</v>
      </c>
      <c r="AU147" s="217" t="s">
        <v>87</v>
      </c>
      <c r="AY147" s="18" t="s">
        <v>134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22</v>
      </c>
      <c r="BK147" s="218">
        <f>ROUND(I147*H147,2)</f>
        <v>0</v>
      </c>
      <c r="BL147" s="18" t="s">
        <v>141</v>
      </c>
      <c r="BM147" s="217" t="s">
        <v>267</v>
      </c>
    </row>
    <row r="148" s="13" customFormat="1">
      <c r="A148" s="13"/>
      <c r="B148" s="219"/>
      <c r="C148" s="220"/>
      <c r="D148" s="221" t="s">
        <v>146</v>
      </c>
      <c r="E148" s="222" t="s">
        <v>103</v>
      </c>
      <c r="F148" s="223" t="s">
        <v>104</v>
      </c>
      <c r="G148" s="220"/>
      <c r="H148" s="224">
        <v>3620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146</v>
      </c>
      <c r="AU148" s="230" t="s">
        <v>87</v>
      </c>
      <c r="AV148" s="13" t="s">
        <v>87</v>
      </c>
      <c r="AW148" s="13" t="s">
        <v>38</v>
      </c>
      <c r="AX148" s="13" t="s">
        <v>22</v>
      </c>
      <c r="AY148" s="230" t="s">
        <v>134</v>
      </c>
    </row>
    <row r="149" s="12" customFormat="1" ht="22.8" customHeight="1">
      <c r="A149" s="12"/>
      <c r="B149" s="190"/>
      <c r="C149" s="191"/>
      <c r="D149" s="192" t="s">
        <v>76</v>
      </c>
      <c r="E149" s="204" t="s">
        <v>177</v>
      </c>
      <c r="F149" s="204" t="s">
        <v>268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SUM(P150:P152)</f>
        <v>0</v>
      </c>
      <c r="Q149" s="198"/>
      <c r="R149" s="199">
        <f>SUM(R150:R152)</f>
        <v>0</v>
      </c>
      <c r="S149" s="198"/>
      <c r="T149" s="200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22</v>
      </c>
      <c r="AT149" s="202" t="s">
        <v>76</v>
      </c>
      <c r="AU149" s="202" t="s">
        <v>22</v>
      </c>
      <c r="AY149" s="201" t="s">
        <v>134</v>
      </c>
      <c r="BK149" s="203">
        <f>SUM(BK150:BK152)</f>
        <v>0</v>
      </c>
    </row>
    <row r="150" s="2" customFormat="1" ht="37.8" customHeight="1">
      <c r="A150" s="39"/>
      <c r="B150" s="40"/>
      <c r="C150" s="206" t="s">
        <v>269</v>
      </c>
      <c r="D150" s="206" t="s">
        <v>136</v>
      </c>
      <c r="E150" s="207" t="s">
        <v>270</v>
      </c>
      <c r="F150" s="208" t="s">
        <v>271</v>
      </c>
      <c r="G150" s="209" t="s">
        <v>151</v>
      </c>
      <c r="H150" s="210">
        <v>1</v>
      </c>
      <c r="I150" s="211"/>
      <c r="J150" s="212">
        <f>ROUND(I150*H150,2)</f>
        <v>0</v>
      </c>
      <c r="K150" s="208" t="s">
        <v>140</v>
      </c>
      <c r="L150" s="45"/>
      <c r="M150" s="213" t="s">
        <v>20</v>
      </c>
      <c r="N150" s="214" t="s">
        <v>48</v>
      </c>
      <c r="O150" s="85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141</v>
      </c>
      <c r="AT150" s="217" t="s">
        <v>136</v>
      </c>
      <c r="AU150" s="217" t="s">
        <v>87</v>
      </c>
      <c r="AY150" s="18" t="s">
        <v>134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22</v>
      </c>
      <c r="BK150" s="218">
        <f>ROUND(I150*H150,2)</f>
        <v>0</v>
      </c>
      <c r="BL150" s="18" t="s">
        <v>141</v>
      </c>
      <c r="BM150" s="217" t="s">
        <v>272</v>
      </c>
    </row>
    <row r="151" s="2" customFormat="1" ht="37.8" customHeight="1">
      <c r="A151" s="39"/>
      <c r="B151" s="40"/>
      <c r="C151" s="206" t="s">
        <v>273</v>
      </c>
      <c r="D151" s="206" t="s">
        <v>136</v>
      </c>
      <c r="E151" s="207" t="s">
        <v>274</v>
      </c>
      <c r="F151" s="208" t="s">
        <v>275</v>
      </c>
      <c r="G151" s="209" t="s">
        <v>151</v>
      </c>
      <c r="H151" s="210">
        <v>90</v>
      </c>
      <c r="I151" s="211"/>
      <c r="J151" s="212">
        <f>ROUND(I151*H151,2)</f>
        <v>0</v>
      </c>
      <c r="K151" s="208" t="s">
        <v>140</v>
      </c>
      <c r="L151" s="45"/>
      <c r="M151" s="213" t="s">
        <v>20</v>
      </c>
      <c r="N151" s="214" t="s">
        <v>48</v>
      </c>
      <c r="O151" s="85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141</v>
      </c>
      <c r="AT151" s="217" t="s">
        <v>136</v>
      </c>
      <c r="AU151" s="217" t="s">
        <v>87</v>
      </c>
      <c r="AY151" s="18" t="s">
        <v>134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22</v>
      </c>
      <c r="BK151" s="218">
        <f>ROUND(I151*H151,2)</f>
        <v>0</v>
      </c>
      <c r="BL151" s="18" t="s">
        <v>141</v>
      </c>
      <c r="BM151" s="217" t="s">
        <v>276</v>
      </c>
    </row>
    <row r="152" s="13" customFormat="1">
      <c r="A152" s="13"/>
      <c r="B152" s="219"/>
      <c r="C152" s="220"/>
      <c r="D152" s="221" t="s">
        <v>146</v>
      </c>
      <c r="E152" s="222" t="s">
        <v>20</v>
      </c>
      <c r="F152" s="223" t="s">
        <v>277</v>
      </c>
      <c r="G152" s="220"/>
      <c r="H152" s="224">
        <v>90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146</v>
      </c>
      <c r="AU152" s="230" t="s">
        <v>87</v>
      </c>
      <c r="AV152" s="13" t="s">
        <v>87</v>
      </c>
      <c r="AW152" s="13" t="s">
        <v>38</v>
      </c>
      <c r="AX152" s="13" t="s">
        <v>22</v>
      </c>
      <c r="AY152" s="230" t="s">
        <v>134</v>
      </c>
    </row>
    <row r="153" s="12" customFormat="1" ht="22.8" customHeight="1">
      <c r="A153" s="12"/>
      <c r="B153" s="190"/>
      <c r="C153" s="191"/>
      <c r="D153" s="192" t="s">
        <v>76</v>
      </c>
      <c r="E153" s="204" t="s">
        <v>278</v>
      </c>
      <c r="F153" s="204" t="s">
        <v>279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P154</f>
        <v>0</v>
      </c>
      <c r="Q153" s="198"/>
      <c r="R153" s="199">
        <f>R154</f>
        <v>0</v>
      </c>
      <c r="S153" s="198"/>
      <c r="T153" s="200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22</v>
      </c>
      <c r="AT153" s="202" t="s">
        <v>76</v>
      </c>
      <c r="AU153" s="202" t="s">
        <v>22</v>
      </c>
      <c r="AY153" s="201" t="s">
        <v>134</v>
      </c>
      <c r="BK153" s="203">
        <f>BK154</f>
        <v>0</v>
      </c>
    </row>
    <row r="154" s="2" customFormat="1" ht="37.8" customHeight="1">
      <c r="A154" s="39"/>
      <c r="B154" s="40"/>
      <c r="C154" s="206" t="s">
        <v>280</v>
      </c>
      <c r="D154" s="206" t="s">
        <v>136</v>
      </c>
      <c r="E154" s="207" t="s">
        <v>281</v>
      </c>
      <c r="F154" s="208" t="s">
        <v>282</v>
      </c>
      <c r="G154" s="209" t="s">
        <v>172</v>
      </c>
      <c r="H154" s="210">
        <v>547.61099999999999</v>
      </c>
      <c r="I154" s="211"/>
      <c r="J154" s="212">
        <f>ROUND(I154*H154,2)</f>
        <v>0</v>
      </c>
      <c r="K154" s="208" t="s">
        <v>140</v>
      </c>
      <c r="L154" s="45"/>
      <c r="M154" s="213" t="s">
        <v>20</v>
      </c>
      <c r="N154" s="214" t="s">
        <v>48</v>
      </c>
      <c r="O154" s="85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141</v>
      </c>
      <c r="AT154" s="217" t="s">
        <v>136</v>
      </c>
      <c r="AU154" s="217" t="s">
        <v>87</v>
      </c>
      <c r="AY154" s="18" t="s">
        <v>134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22</v>
      </c>
      <c r="BK154" s="218">
        <f>ROUND(I154*H154,2)</f>
        <v>0</v>
      </c>
      <c r="BL154" s="18" t="s">
        <v>141</v>
      </c>
      <c r="BM154" s="217" t="s">
        <v>283</v>
      </c>
    </row>
    <row r="155" s="12" customFormat="1" ht="25.92" customHeight="1">
      <c r="A155" s="12"/>
      <c r="B155" s="190"/>
      <c r="C155" s="191"/>
      <c r="D155" s="192" t="s">
        <v>76</v>
      </c>
      <c r="E155" s="193" t="s">
        <v>284</v>
      </c>
      <c r="F155" s="193" t="s">
        <v>285</v>
      </c>
      <c r="G155" s="191"/>
      <c r="H155" s="191"/>
      <c r="I155" s="194"/>
      <c r="J155" s="195">
        <f>BK155</f>
        <v>0</v>
      </c>
      <c r="K155" s="191"/>
      <c r="L155" s="196"/>
      <c r="M155" s="197"/>
      <c r="N155" s="198"/>
      <c r="O155" s="198"/>
      <c r="P155" s="199">
        <f>SUM(P156:P161)</f>
        <v>0</v>
      </c>
      <c r="Q155" s="198"/>
      <c r="R155" s="199">
        <f>SUM(R156:R161)</f>
        <v>0</v>
      </c>
      <c r="S155" s="198"/>
      <c r="T155" s="200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1" t="s">
        <v>156</v>
      </c>
      <c r="AT155" s="202" t="s">
        <v>76</v>
      </c>
      <c r="AU155" s="202" t="s">
        <v>77</v>
      </c>
      <c r="AY155" s="201" t="s">
        <v>134</v>
      </c>
      <c r="BK155" s="203">
        <f>SUM(BK156:BK161)</f>
        <v>0</v>
      </c>
    </row>
    <row r="156" s="2" customFormat="1" ht="14.4" customHeight="1">
      <c r="A156" s="39"/>
      <c r="B156" s="40"/>
      <c r="C156" s="206" t="s">
        <v>286</v>
      </c>
      <c r="D156" s="206" t="s">
        <v>136</v>
      </c>
      <c r="E156" s="207" t="s">
        <v>287</v>
      </c>
      <c r="F156" s="208" t="s">
        <v>288</v>
      </c>
      <c r="G156" s="209" t="s">
        <v>289</v>
      </c>
      <c r="H156" s="210">
        <v>1</v>
      </c>
      <c r="I156" s="211"/>
      <c r="J156" s="212">
        <f>ROUND(I156*H156,2)</f>
        <v>0</v>
      </c>
      <c r="K156" s="208" t="s">
        <v>20</v>
      </c>
      <c r="L156" s="45"/>
      <c r="M156" s="213" t="s">
        <v>20</v>
      </c>
      <c r="N156" s="214" t="s">
        <v>48</v>
      </c>
      <c r="O156" s="85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290</v>
      </c>
      <c r="AT156" s="217" t="s">
        <v>136</v>
      </c>
      <c r="AU156" s="217" t="s">
        <v>22</v>
      </c>
      <c r="AY156" s="18" t="s">
        <v>134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22</v>
      </c>
      <c r="BK156" s="218">
        <f>ROUND(I156*H156,2)</f>
        <v>0</v>
      </c>
      <c r="BL156" s="18" t="s">
        <v>290</v>
      </c>
      <c r="BM156" s="217" t="s">
        <v>291</v>
      </c>
    </row>
    <row r="157" s="14" customFormat="1">
      <c r="A157" s="14"/>
      <c r="B157" s="231"/>
      <c r="C157" s="232"/>
      <c r="D157" s="221" t="s">
        <v>146</v>
      </c>
      <c r="E157" s="233" t="s">
        <v>20</v>
      </c>
      <c r="F157" s="234" t="s">
        <v>292</v>
      </c>
      <c r="G157" s="232"/>
      <c r="H157" s="233" t="s">
        <v>20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146</v>
      </c>
      <c r="AU157" s="240" t="s">
        <v>22</v>
      </c>
      <c r="AV157" s="14" t="s">
        <v>22</v>
      </c>
      <c r="AW157" s="14" t="s">
        <v>38</v>
      </c>
      <c r="AX157" s="14" t="s">
        <v>77</v>
      </c>
      <c r="AY157" s="240" t="s">
        <v>134</v>
      </c>
    </row>
    <row r="158" s="13" customFormat="1">
      <c r="A158" s="13"/>
      <c r="B158" s="219"/>
      <c r="C158" s="220"/>
      <c r="D158" s="221" t="s">
        <v>146</v>
      </c>
      <c r="E158" s="222" t="s">
        <v>20</v>
      </c>
      <c r="F158" s="223" t="s">
        <v>22</v>
      </c>
      <c r="G158" s="220"/>
      <c r="H158" s="224">
        <v>1</v>
      </c>
      <c r="I158" s="225"/>
      <c r="J158" s="220"/>
      <c r="K158" s="220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146</v>
      </c>
      <c r="AU158" s="230" t="s">
        <v>22</v>
      </c>
      <c r="AV158" s="13" t="s">
        <v>87</v>
      </c>
      <c r="AW158" s="13" t="s">
        <v>38</v>
      </c>
      <c r="AX158" s="13" t="s">
        <v>22</v>
      </c>
      <c r="AY158" s="230" t="s">
        <v>134</v>
      </c>
    </row>
    <row r="159" s="2" customFormat="1" ht="14.4" customHeight="1">
      <c r="A159" s="39"/>
      <c r="B159" s="40"/>
      <c r="C159" s="206" t="s">
        <v>293</v>
      </c>
      <c r="D159" s="206" t="s">
        <v>136</v>
      </c>
      <c r="E159" s="207" t="s">
        <v>294</v>
      </c>
      <c r="F159" s="208" t="s">
        <v>295</v>
      </c>
      <c r="G159" s="209" t="s">
        <v>289</v>
      </c>
      <c r="H159" s="210">
        <v>1</v>
      </c>
      <c r="I159" s="211"/>
      <c r="J159" s="212">
        <f>ROUND(I159*H159,2)</f>
        <v>0</v>
      </c>
      <c r="K159" s="208" t="s">
        <v>20</v>
      </c>
      <c r="L159" s="45"/>
      <c r="M159" s="213" t="s">
        <v>20</v>
      </c>
      <c r="N159" s="214" t="s">
        <v>48</v>
      </c>
      <c r="O159" s="85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290</v>
      </c>
      <c r="AT159" s="217" t="s">
        <v>136</v>
      </c>
      <c r="AU159" s="217" t="s">
        <v>22</v>
      </c>
      <c r="AY159" s="18" t="s">
        <v>134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22</v>
      </c>
      <c r="BK159" s="218">
        <f>ROUND(I159*H159,2)</f>
        <v>0</v>
      </c>
      <c r="BL159" s="18" t="s">
        <v>290</v>
      </c>
      <c r="BM159" s="217" t="s">
        <v>296</v>
      </c>
    </row>
    <row r="160" s="13" customFormat="1">
      <c r="A160" s="13"/>
      <c r="B160" s="219"/>
      <c r="C160" s="220"/>
      <c r="D160" s="221" t="s">
        <v>146</v>
      </c>
      <c r="E160" s="222" t="s">
        <v>20</v>
      </c>
      <c r="F160" s="223" t="s">
        <v>22</v>
      </c>
      <c r="G160" s="220"/>
      <c r="H160" s="224">
        <v>1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146</v>
      </c>
      <c r="AU160" s="230" t="s">
        <v>22</v>
      </c>
      <c r="AV160" s="13" t="s">
        <v>87</v>
      </c>
      <c r="AW160" s="13" t="s">
        <v>38</v>
      </c>
      <c r="AX160" s="13" t="s">
        <v>22</v>
      </c>
      <c r="AY160" s="230" t="s">
        <v>134</v>
      </c>
    </row>
    <row r="161" s="14" customFormat="1">
      <c r="A161" s="14"/>
      <c r="B161" s="231"/>
      <c r="C161" s="232"/>
      <c r="D161" s="221" t="s">
        <v>146</v>
      </c>
      <c r="E161" s="233" t="s">
        <v>20</v>
      </c>
      <c r="F161" s="234" t="s">
        <v>297</v>
      </c>
      <c r="G161" s="232"/>
      <c r="H161" s="233" t="s">
        <v>20</v>
      </c>
      <c r="I161" s="235"/>
      <c r="J161" s="232"/>
      <c r="K161" s="232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146</v>
      </c>
      <c r="AU161" s="240" t="s">
        <v>22</v>
      </c>
      <c r="AV161" s="14" t="s">
        <v>22</v>
      </c>
      <c r="AW161" s="14" t="s">
        <v>38</v>
      </c>
      <c r="AX161" s="14" t="s">
        <v>77</v>
      </c>
      <c r="AY161" s="240" t="s">
        <v>134</v>
      </c>
    </row>
    <row r="162" s="12" customFormat="1" ht="25.92" customHeight="1">
      <c r="A162" s="12"/>
      <c r="B162" s="190"/>
      <c r="C162" s="191"/>
      <c r="D162" s="192" t="s">
        <v>76</v>
      </c>
      <c r="E162" s="193" t="s">
        <v>287</v>
      </c>
      <c r="F162" s="193" t="s">
        <v>298</v>
      </c>
      <c r="G162" s="191"/>
      <c r="H162" s="191"/>
      <c r="I162" s="194"/>
      <c r="J162" s="195">
        <f>BK162</f>
        <v>0</v>
      </c>
      <c r="K162" s="191"/>
      <c r="L162" s="196"/>
      <c r="M162" s="197"/>
      <c r="N162" s="198"/>
      <c r="O162" s="198"/>
      <c r="P162" s="199">
        <f>SUM(P163:P167)</f>
        <v>0</v>
      </c>
      <c r="Q162" s="198"/>
      <c r="R162" s="199">
        <f>SUM(R163:R167)</f>
        <v>0</v>
      </c>
      <c r="S162" s="198"/>
      <c r="T162" s="200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156</v>
      </c>
      <c r="AT162" s="202" t="s">
        <v>76</v>
      </c>
      <c r="AU162" s="202" t="s">
        <v>77</v>
      </c>
      <c r="AY162" s="201" t="s">
        <v>134</v>
      </c>
      <c r="BK162" s="203">
        <f>SUM(BK163:BK167)</f>
        <v>0</v>
      </c>
    </row>
    <row r="163" s="2" customFormat="1" ht="14.4" customHeight="1">
      <c r="A163" s="39"/>
      <c r="B163" s="40"/>
      <c r="C163" s="206" t="s">
        <v>299</v>
      </c>
      <c r="D163" s="206" t="s">
        <v>136</v>
      </c>
      <c r="E163" s="207" t="s">
        <v>300</v>
      </c>
      <c r="F163" s="208" t="s">
        <v>301</v>
      </c>
      <c r="G163" s="209" t="s">
        <v>289</v>
      </c>
      <c r="H163" s="210">
        <v>1</v>
      </c>
      <c r="I163" s="211"/>
      <c r="J163" s="212">
        <f>ROUND(I163*H163,2)</f>
        <v>0</v>
      </c>
      <c r="K163" s="208" t="s">
        <v>20</v>
      </c>
      <c r="L163" s="45"/>
      <c r="M163" s="213" t="s">
        <v>20</v>
      </c>
      <c r="N163" s="214" t="s">
        <v>48</v>
      </c>
      <c r="O163" s="85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7" t="s">
        <v>290</v>
      </c>
      <c r="AT163" s="217" t="s">
        <v>136</v>
      </c>
      <c r="AU163" s="217" t="s">
        <v>22</v>
      </c>
      <c r="AY163" s="18" t="s">
        <v>134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22</v>
      </c>
      <c r="BK163" s="218">
        <f>ROUND(I163*H163,2)</f>
        <v>0</v>
      </c>
      <c r="BL163" s="18" t="s">
        <v>290</v>
      </c>
      <c r="BM163" s="217" t="s">
        <v>302</v>
      </c>
    </row>
    <row r="164" s="2" customFormat="1">
      <c r="A164" s="39"/>
      <c r="B164" s="40"/>
      <c r="C164" s="41"/>
      <c r="D164" s="221" t="s">
        <v>303</v>
      </c>
      <c r="E164" s="41"/>
      <c r="F164" s="262" t="s">
        <v>304</v>
      </c>
      <c r="G164" s="41"/>
      <c r="H164" s="41"/>
      <c r="I164" s="263"/>
      <c r="J164" s="41"/>
      <c r="K164" s="41"/>
      <c r="L164" s="45"/>
      <c r="M164" s="264"/>
      <c r="N164" s="26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303</v>
      </c>
      <c r="AU164" s="18" t="s">
        <v>22</v>
      </c>
    </row>
    <row r="165" s="2" customFormat="1" ht="14.4" customHeight="1">
      <c r="A165" s="39"/>
      <c r="B165" s="40"/>
      <c r="C165" s="206" t="s">
        <v>305</v>
      </c>
      <c r="D165" s="206" t="s">
        <v>136</v>
      </c>
      <c r="E165" s="207" t="s">
        <v>306</v>
      </c>
      <c r="F165" s="208" t="s">
        <v>307</v>
      </c>
      <c r="G165" s="209" t="s">
        <v>289</v>
      </c>
      <c r="H165" s="210">
        <v>1</v>
      </c>
      <c r="I165" s="211"/>
      <c r="J165" s="212">
        <f>ROUND(I165*H165,2)</f>
        <v>0</v>
      </c>
      <c r="K165" s="208" t="s">
        <v>20</v>
      </c>
      <c r="L165" s="45"/>
      <c r="M165" s="213" t="s">
        <v>20</v>
      </c>
      <c r="N165" s="214" t="s">
        <v>48</v>
      </c>
      <c r="O165" s="85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290</v>
      </c>
      <c r="AT165" s="217" t="s">
        <v>136</v>
      </c>
      <c r="AU165" s="217" t="s">
        <v>22</v>
      </c>
      <c r="AY165" s="18" t="s">
        <v>134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22</v>
      </c>
      <c r="BK165" s="218">
        <f>ROUND(I165*H165,2)</f>
        <v>0</v>
      </c>
      <c r="BL165" s="18" t="s">
        <v>290</v>
      </c>
      <c r="BM165" s="217" t="s">
        <v>308</v>
      </c>
    </row>
    <row r="166" s="2" customFormat="1" ht="14.4" customHeight="1">
      <c r="A166" s="39"/>
      <c r="B166" s="40"/>
      <c r="C166" s="206" t="s">
        <v>309</v>
      </c>
      <c r="D166" s="206" t="s">
        <v>136</v>
      </c>
      <c r="E166" s="207" t="s">
        <v>310</v>
      </c>
      <c r="F166" s="208" t="s">
        <v>311</v>
      </c>
      <c r="G166" s="209" t="s">
        <v>289</v>
      </c>
      <c r="H166" s="210">
        <v>1</v>
      </c>
      <c r="I166" s="211"/>
      <c r="J166" s="212">
        <f>ROUND(I166*H166,2)</f>
        <v>0</v>
      </c>
      <c r="K166" s="208" t="s">
        <v>20</v>
      </c>
      <c r="L166" s="45"/>
      <c r="M166" s="213" t="s">
        <v>20</v>
      </c>
      <c r="N166" s="214" t="s">
        <v>48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290</v>
      </c>
      <c r="AT166" s="217" t="s">
        <v>136</v>
      </c>
      <c r="AU166" s="217" t="s">
        <v>22</v>
      </c>
      <c r="AY166" s="18" t="s">
        <v>134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22</v>
      </c>
      <c r="BK166" s="218">
        <f>ROUND(I166*H166,2)</f>
        <v>0</v>
      </c>
      <c r="BL166" s="18" t="s">
        <v>290</v>
      </c>
      <c r="BM166" s="217" t="s">
        <v>312</v>
      </c>
    </row>
    <row r="167" s="2" customFormat="1">
      <c r="A167" s="39"/>
      <c r="B167" s="40"/>
      <c r="C167" s="41"/>
      <c r="D167" s="221" t="s">
        <v>303</v>
      </c>
      <c r="E167" s="41"/>
      <c r="F167" s="262" t="s">
        <v>313</v>
      </c>
      <c r="G167" s="41"/>
      <c r="H167" s="41"/>
      <c r="I167" s="263"/>
      <c r="J167" s="41"/>
      <c r="K167" s="41"/>
      <c r="L167" s="45"/>
      <c r="M167" s="266"/>
      <c r="N167" s="267"/>
      <c r="O167" s="268"/>
      <c r="P167" s="268"/>
      <c r="Q167" s="268"/>
      <c r="R167" s="268"/>
      <c r="S167" s="268"/>
      <c r="T167" s="26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303</v>
      </c>
      <c r="AU167" s="18" t="s">
        <v>22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B2cS6QjlLClVeAbfz40Hw2Rk/YoRjkgWoaQXbCbH/SQ8X+hUFg1L3EUPZyYIgMAgWYk+3tJzZGvqX53l3Zd9yw==" hashValue="dUT0qePvVfZyml/W/gzXh/qTgWCufYDBE5iYzzEQYrSLizVK2bT5f+OGBuOakaJnhLKPgF8WCzZo5RIwoCTMig==" algorithmName="SHA-512" password="CC35"/>
  <autoFilter ref="C85:K16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105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K.ú. Skramouš - dokumentace I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106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314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91</v>
      </c>
      <c r="G11" s="39"/>
      <c r="H11" s="39"/>
      <c r="I11" s="134" t="s">
        <v>21</v>
      </c>
      <c r="J11" s="138" t="s">
        <v>20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23</v>
      </c>
      <c r="E12" s="39"/>
      <c r="F12" s="138" t="s">
        <v>24</v>
      </c>
      <c r="G12" s="39"/>
      <c r="H12" s="39"/>
      <c r="I12" s="134" t="s">
        <v>25</v>
      </c>
      <c r="J12" s="139" t="str">
        <f>'Rekapitulace stavby'!AN8</f>
        <v>29. 11. 2016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29</v>
      </c>
      <c r="E14" s="39"/>
      <c r="F14" s="39"/>
      <c r="G14" s="39"/>
      <c r="H14" s="39"/>
      <c r="I14" s="134" t="s">
        <v>30</v>
      </c>
      <c r="J14" s="138" t="s">
        <v>20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31</v>
      </c>
      <c r="F15" s="39"/>
      <c r="G15" s="39"/>
      <c r="H15" s="39"/>
      <c r="I15" s="134" t="s">
        <v>32</v>
      </c>
      <c r="J15" s="138" t="s">
        <v>20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33</v>
      </c>
      <c r="E17" s="39"/>
      <c r="F17" s="39"/>
      <c r="G17" s="39"/>
      <c r="H17" s="39"/>
      <c r="I17" s="134" t="s">
        <v>30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35</v>
      </c>
      <c r="E20" s="39"/>
      <c r="F20" s="39"/>
      <c r="G20" s="39"/>
      <c r="H20" s="39"/>
      <c r="I20" s="134" t="s">
        <v>30</v>
      </c>
      <c r="J20" s="138" t="s">
        <v>36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37</v>
      </c>
      <c r="F21" s="39"/>
      <c r="G21" s="39"/>
      <c r="H21" s="39"/>
      <c r="I21" s="134" t="s">
        <v>32</v>
      </c>
      <c r="J21" s="138" t="s">
        <v>20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39</v>
      </c>
      <c r="E23" s="39"/>
      <c r="F23" s="39"/>
      <c r="G23" s="39"/>
      <c r="H23" s="39"/>
      <c r="I23" s="134" t="s">
        <v>30</v>
      </c>
      <c r="J23" s="138" t="s">
        <v>20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40</v>
      </c>
      <c r="F24" s="39"/>
      <c r="G24" s="39"/>
      <c r="H24" s="39"/>
      <c r="I24" s="134" t="s">
        <v>32</v>
      </c>
      <c r="J24" s="138" t="s">
        <v>20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41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43</v>
      </c>
      <c r="E30" s="39"/>
      <c r="F30" s="39"/>
      <c r="G30" s="39"/>
      <c r="H30" s="39"/>
      <c r="I30" s="39"/>
      <c r="J30" s="146">
        <f>ROUND(J85,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45</v>
      </c>
      <c r="G32" s="39"/>
      <c r="H32" s="39"/>
      <c r="I32" s="147" t="s">
        <v>44</v>
      </c>
      <c r="J32" s="147" t="s">
        <v>46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47</v>
      </c>
      <c r="E33" s="134" t="s">
        <v>48</v>
      </c>
      <c r="F33" s="149">
        <f>ROUND((SUM(BE85:BE144)),  2)</f>
        <v>0</v>
      </c>
      <c r="G33" s="39"/>
      <c r="H33" s="39"/>
      <c r="I33" s="150">
        <v>0.20999999999999999</v>
      </c>
      <c r="J33" s="149">
        <f>ROUND(((SUM(BE85:BE144))*I33),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49</v>
      </c>
      <c r="F34" s="149">
        <f>ROUND((SUM(BF85:BF144)),  2)</f>
        <v>0</v>
      </c>
      <c r="G34" s="39"/>
      <c r="H34" s="39"/>
      <c r="I34" s="150">
        <v>0.14999999999999999</v>
      </c>
      <c r="J34" s="149">
        <f>ROUND(((SUM(BF85:BF144))*I34),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50</v>
      </c>
      <c r="F35" s="149">
        <f>ROUND((SUM(BG85:BG144)),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51</v>
      </c>
      <c r="F36" s="149">
        <f>ROUND((SUM(BH85:BH144)),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52</v>
      </c>
      <c r="F37" s="149">
        <f>ROUND((SUM(BI85:BI144)),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K.ú. Skramouš - dokumentace I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SO-301 - SO 301 - Odvodňovací prvky HPC3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 xml:space="preserve"> </v>
      </c>
      <c r="G52" s="41"/>
      <c r="H52" s="41"/>
      <c r="I52" s="33" t="s">
        <v>25</v>
      </c>
      <c r="J52" s="73" t="str">
        <f>IF(J12="","",J12)</f>
        <v>29. 11. 2016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29</v>
      </c>
      <c r="D54" s="41"/>
      <c r="E54" s="41"/>
      <c r="F54" s="28" t="str">
        <f>E15</f>
        <v>ČR-Státní pozemkový úřad, Mělník</v>
      </c>
      <c r="G54" s="41"/>
      <c r="H54" s="41"/>
      <c r="I54" s="33" t="s">
        <v>35</v>
      </c>
      <c r="J54" s="37" t="str">
        <f>E21</f>
        <v>Artech spol. s 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33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>ing.Žílová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75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113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115</v>
      </c>
      <c r="E62" s="176"/>
      <c r="F62" s="176"/>
      <c r="G62" s="176"/>
      <c r="H62" s="176"/>
      <c r="I62" s="176"/>
      <c r="J62" s="177">
        <f>J124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315</v>
      </c>
      <c r="E63" s="176"/>
      <c r="F63" s="176"/>
      <c r="G63" s="176"/>
      <c r="H63" s="176"/>
      <c r="I63" s="176"/>
      <c r="J63" s="177">
        <f>J130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117</v>
      </c>
      <c r="E64" s="170"/>
      <c r="F64" s="170"/>
      <c r="G64" s="170"/>
      <c r="H64" s="170"/>
      <c r="I64" s="170"/>
      <c r="J64" s="171">
        <f>J132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7"/>
      <c r="C65" s="168"/>
      <c r="D65" s="169" t="s">
        <v>118</v>
      </c>
      <c r="E65" s="170"/>
      <c r="F65" s="170"/>
      <c r="G65" s="170"/>
      <c r="H65" s="170"/>
      <c r="I65" s="170"/>
      <c r="J65" s="171">
        <f>J139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119</v>
      </c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2" t="str">
        <f>E7</f>
        <v>K.ú. Skramouš - dokumentace I</v>
      </c>
      <c r="F75" s="33"/>
      <c r="G75" s="33"/>
      <c r="H75" s="33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106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SO-301 - SO 301 - Odvodňovací prvky HPC3</v>
      </c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23</v>
      </c>
      <c r="D79" s="41"/>
      <c r="E79" s="41"/>
      <c r="F79" s="28" t="str">
        <f>F12</f>
        <v xml:space="preserve"> </v>
      </c>
      <c r="G79" s="41"/>
      <c r="H79" s="41"/>
      <c r="I79" s="33" t="s">
        <v>25</v>
      </c>
      <c r="J79" s="73" t="str">
        <f>IF(J12="","",J12)</f>
        <v>29. 11. 2016</v>
      </c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E15</f>
        <v>ČR-Státní pozemkový úřad, Mělník</v>
      </c>
      <c r="G81" s="41"/>
      <c r="H81" s="41"/>
      <c r="I81" s="33" t="s">
        <v>35</v>
      </c>
      <c r="J81" s="37" t="str">
        <f>E21</f>
        <v>Artech spol. s r.o.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33</v>
      </c>
      <c r="D82" s="41"/>
      <c r="E82" s="41"/>
      <c r="F82" s="28" t="str">
        <f>IF(E18="","",E18)</f>
        <v>Vyplň údaj</v>
      </c>
      <c r="G82" s="41"/>
      <c r="H82" s="41"/>
      <c r="I82" s="33" t="s">
        <v>39</v>
      </c>
      <c r="J82" s="37" t="str">
        <f>E24</f>
        <v>ing.Žílová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9"/>
      <c r="B84" s="180"/>
      <c r="C84" s="181" t="s">
        <v>120</v>
      </c>
      <c r="D84" s="182" t="s">
        <v>62</v>
      </c>
      <c r="E84" s="182" t="s">
        <v>58</v>
      </c>
      <c r="F84" s="182" t="s">
        <v>59</v>
      </c>
      <c r="G84" s="182" t="s">
        <v>121</v>
      </c>
      <c r="H84" s="182" t="s">
        <v>122</v>
      </c>
      <c r="I84" s="182" t="s">
        <v>123</v>
      </c>
      <c r="J84" s="182" t="s">
        <v>110</v>
      </c>
      <c r="K84" s="183" t="s">
        <v>124</v>
      </c>
      <c r="L84" s="184"/>
      <c r="M84" s="93" t="s">
        <v>20</v>
      </c>
      <c r="N84" s="94" t="s">
        <v>47</v>
      </c>
      <c r="O84" s="94" t="s">
        <v>125</v>
      </c>
      <c r="P84" s="94" t="s">
        <v>126</v>
      </c>
      <c r="Q84" s="94" t="s">
        <v>127</v>
      </c>
      <c r="R84" s="94" t="s">
        <v>128</v>
      </c>
      <c r="S84" s="94" t="s">
        <v>129</v>
      </c>
      <c r="T84" s="95" t="s">
        <v>130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9"/>
      <c r="B85" s="40"/>
      <c r="C85" s="100" t="s">
        <v>131</v>
      </c>
      <c r="D85" s="41"/>
      <c r="E85" s="41"/>
      <c r="F85" s="41"/>
      <c r="G85" s="41"/>
      <c r="H85" s="41"/>
      <c r="I85" s="41"/>
      <c r="J85" s="185">
        <f>BK85</f>
        <v>0</v>
      </c>
      <c r="K85" s="41"/>
      <c r="L85" s="45"/>
      <c r="M85" s="96"/>
      <c r="N85" s="186"/>
      <c r="O85" s="97"/>
      <c r="P85" s="187">
        <f>P86+P132+P139</f>
        <v>0</v>
      </c>
      <c r="Q85" s="97"/>
      <c r="R85" s="187">
        <f>R86+R132+R139</f>
        <v>27.587371999999998</v>
      </c>
      <c r="S85" s="97"/>
      <c r="T85" s="188">
        <f>T86+T132+T139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76</v>
      </c>
      <c r="AU85" s="18" t="s">
        <v>111</v>
      </c>
      <c r="BK85" s="189">
        <f>BK86+BK132+BK139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132</v>
      </c>
      <c r="F86" s="193" t="s">
        <v>133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P87+P124+P130</f>
        <v>0</v>
      </c>
      <c r="Q86" s="198"/>
      <c r="R86" s="199">
        <f>R87+R124+R130</f>
        <v>27.587371999999998</v>
      </c>
      <c r="S86" s="198"/>
      <c r="T86" s="200">
        <f>T87+T124+T130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22</v>
      </c>
      <c r="AT86" s="202" t="s">
        <v>76</v>
      </c>
      <c r="AU86" s="202" t="s">
        <v>77</v>
      </c>
      <c r="AY86" s="201" t="s">
        <v>134</v>
      </c>
      <c r="BK86" s="203">
        <f>BK87+BK124+BK130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22</v>
      </c>
      <c r="F87" s="204" t="s">
        <v>135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SUM(P88:P123)</f>
        <v>0</v>
      </c>
      <c r="Q87" s="198"/>
      <c r="R87" s="199">
        <f>SUM(R88:R123)</f>
        <v>27.415291999999997</v>
      </c>
      <c r="S87" s="198"/>
      <c r="T87" s="200">
        <f>SUM(T88:T123)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22</v>
      </c>
      <c r="AT87" s="202" t="s">
        <v>76</v>
      </c>
      <c r="AU87" s="202" t="s">
        <v>22</v>
      </c>
      <c r="AY87" s="201" t="s">
        <v>134</v>
      </c>
      <c r="BK87" s="203">
        <f>SUM(BK88:BK123)</f>
        <v>0</v>
      </c>
    </row>
    <row r="88" s="2" customFormat="1" ht="37.8" customHeight="1">
      <c r="A88" s="39"/>
      <c r="B88" s="40"/>
      <c r="C88" s="206" t="s">
        <v>22</v>
      </c>
      <c r="D88" s="206" t="s">
        <v>136</v>
      </c>
      <c r="E88" s="207" t="s">
        <v>316</v>
      </c>
      <c r="F88" s="208" t="s">
        <v>317</v>
      </c>
      <c r="G88" s="209" t="s">
        <v>167</v>
      </c>
      <c r="H88" s="210">
        <v>188</v>
      </c>
      <c r="I88" s="211"/>
      <c r="J88" s="212">
        <f>ROUND(I88*H88,2)</f>
        <v>0</v>
      </c>
      <c r="K88" s="208" t="s">
        <v>140</v>
      </c>
      <c r="L88" s="45"/>
      <c r="M88" s="213" t="s">
        <v>20</v>
      </c>
      <c r="N88" s="214" t="s">
        <v>48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141</v>
      </c>
      <c r="AT88" s="217" t="s">
        <v>136</v>
      </c>
      <c r="AU88" s="217" t="s">
        <v>87</v>
      </c>
      <c r="AY88" s="18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22</v>
      </c>
      <c r="BK88" s="218">
        <f>ROUND(I88*H88,2)</f>
        <v>0</v>
      </c>
      <c r="BL88" s="18" t="s">
        <v>141</v>
      </c>
      <c r="BM88" s="217" t="s">
        <v>318</v>
      </c>
    </row>
    <row r="89" s="2" customFormat="1" ht="37.8" customHeight="1">
      <c r="A89" s="39"/>
      <c r="B89" s="40"/>
      <c r="C89" s="206" t="s">
        <v>87</v>
      </c>
      <c r="D89" s="206" t="s">
        <v>136</v>
      </c>
      <c r="E89" s="207" t="s">
        <v>319</v>
      </c>
      <c r="F89" s="208" t="s">
        <v>320</v>
      </c>
      <c r="G89" s="209" t="s">
        <v>167</v>
      </c>
      <c r="H89" s="210">
        <v>321.30000000000001</v>
      </c>
      <c r="I89" s="211"/>
      <c r="J89" s="212">
        <f>ROUND(I89*H89,2)</f>
        <v>0</v>
      </c>
      <c r="K89" s="208" t="s">
        <v>140</v>
      </c>
      <c r="L89" s="45"/>
      <c r="M89" s="213" t="s">
        <v>20</v>
      </c>
      <c r="N89" s="214" t="s">
        <v>48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141</v>
      </c>
      <c r="AT89" s="217" t="s">
        <v>136</v>
      </c>
      <c r="AU89" s="217" t="s">
        <v>87</v>
      </c>
      <c r="AY89" s="18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22</v>
      </c>
      <c r="BK89" s="218">
        <f>ROUND(I89*H89,2)</f>
        <v>0</v>
      </c>
      <c r="BL89" s="18" t="s">
        <v>141</v>
      </c>
      <c r="BM89" s="217" t="s">
        <v>321</v>
      </c>
    </row>
    <row r="90" s="2" customFormat="1" ht="24.15" customHeight="1">
      <c r="A90" s="39"/>
      <c r="B90" s="40"/>
      <c r="C90" s="206" t="s">
        <v>148</v>
      </c>
      <c r="D90" s="206" t="s">
        <v>136</v>
      </c>
      <c r="E90" s="207" t="s">
        <v>322</v>
      </c>
      <c r="F90" s="208" t="s">
        <v>323</v>
      </c>
      <c r="G90" s="209" t="s">
        <v>139</v>
      </c>
      <c r="H90" s="210">
        <v>228</v>
      </c>
      <c r="I90" s="211"/>
      <c r="J90" s="212">
        <f>ROUND(I90*H90,2)</f>
        <v>0</v>
      </c>
      <c r="K90" s="208" t="s">
        <v>140</v>
      </c>
      <c r="L90" s="45"/>
      <c r="M90" s="213" t="s">
        <v>20</v>
      </c>
      <c r="N90" s="214" t="s">
        <v>48</v>
      </c>
      <c r="O90" s="85"/>
      <c r="P90" s="215">
        <f>O90*H90</f>
        <v>0</v>
      </c>
      <c r="Q90" s="215">
        <v>0.00069999999999999999</v>
      </c>
      <c r="R90" s="215">
        <f>Q90*H90</f>
        <v>0.15959999999999999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141</v>
      </c>
      <c r="AT90" s="217" t="s">
        <v>136</v>
      </c>
      <c r="AU90" s="217" t="s">
        <v>87</v>
      </c>
      <c r="AY90" s="18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22</v>
      </c>
      <c r="BK90" s="218">
        <f>ROUND(I90*H90,2)</f>
        <v>0</v>
      </c>
      <c r="BL90" s="18" t="s">
        <v>141</v>
      </c>
      <c r="BM90" s="217" t="s">
        <v>324</v>
      </c>
    </row>
    <row r="91" s="2" customFormat="1" ht="37.8" customHeight="1">
      <c r="A91" s="39"/>
      <c r="B91" s="40"/>
      <c r="C91" s="206" t="s">
        <v>141</v>
      </c>
      <c r="D91" s="206" t="s">
        <v>136</v>
      </c>
      <c r="E91" s="207" t="s">
        <v>325</v>
      </c>
      <c r="F91" s="208" t="s">
        <v>326</v>
      </c>
      <c r="G91" s="209" t="s">
        <v>139</v>
      </c>
      <c r="H91" s="210">
        <v>288</v>
      </c>
      <c r="I91" s="211"/>
      <c r="J91" s="212">
        <f>ROUND(I91*H91,2)</f>
        <v>0</v>
      </c>
      <c r="K91" s="208" t="s">
        <v>140</v>
      </c>
      <c r="L91" s="45"/>
      <c r="M91" s="213" t="s">
        <v>20</v>
      </c>
      <c r="N91" s="214" t="s">
        <v>48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141</v>
      </c>
      <c r="AT91" s="217" t="s">
        <v>136</v>
      </c>
      <c r="AU91" s="217" t="s">
        <v>87</v>
      </c>
      <c r="AY91" s="18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22</v>
      </c>
      <c r="BK91" s="218">
        <f>ROUND(I91*H91,2)</f>
        <v>0</v>
      </c>
      <c r="BL91" s="18" t="s">
        <v>141</v>
      </c>
      <c r="BM91" s="217" t="s">
        <v>327</v>
      </c>
    </row>
    <row r="92" s="2" customFormat="1" ht="24.15" customHeight="1">
      <c r="A92" s="39"/>
      <c r="B92" s="40"/>
      <c r="C92" s="206" t="s">
        <v>156</v>
      </c>
      <c r="D92" s="206" t="s">
        <v>136</v>
      </c>
      <c r="E92" s="207" t="s">
        <v>328</v>
      </c>
      <c r="F92" s="208" t="s">
        <v>329</v>
      </c>
      <c r="G92" s="209" t="s">
        <v>167</v>
      </c>
      <c r="H92" s="210">
        <v>188</v>
      </c>
      <c r="I92" s="211"/>
      <c r="J92" s="212">
        <f>ROUND(I92*H92,2)</f>
        <v>0</v>
      </c>
      <c r="K92" s="208" t="s">
        <v>140</v>
      </c>
      <c r="L92" s="45"/>
      <c r="M92" s="213" t="s">
        <v>20</v>
      </c>
      <c r="N92" s="214" t="s">
        <v>48</v>
      </c>
      <c r="O92" s="85"/>
      <c r="P92" s="215">
        <f>O92*H92</f>
        <v>0</v>
      </c>
      <c r="Q92" s="215">
        <v>0.00046000000000000001</v>
      </c>
      <c r="R92" s="215">
        <f>Q92*H92</f>
        <v>0.086480000000000001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141</v>
      </c>
      <c r="AT92" s="217" t="s">
        <v>136</v>
      </c>
      <c r="AU92" s="217" t="s">
        <v>87</v>
      </c>
      <c r="AY92" s="18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22</v>
      </c>
      <c r="BK92" s="218">
        <f>ROUND(I92*H92,2)</f>
        <v>0</v>
      </c>
      <c r="BL92" s="18" t="s">
        <v>141</v>
      </c>
      <c r="BM92" s="217" t="s">
        <v>330</v>
      </c>
    </row>
    <row r="93" s="2" customFormat="1" ht="37.8" customHeight="1">
      <c r="A93" s="39"/>
      <c r="B93" s="40"/>
      <c r="C93" s="206" t="s">
        <v>160</v>
      </c>
      <c r="D93" s="206" t="s">
        <v>136</v>
      </c>
      <c r="E93" s="207" t="s">
        <v>331</v>
      </c>
      <c r="F93" s="208" t="s">
        <v>332</v>
      </c>
      <c r="G93" s="209" t="s">
        <v>167</v>
      </c>
      <c r="H93" s="210">
        <v>188</v>
      </c>
      <c r="I93" s="211"/>
      <c r="J93" s="212">
        <f>ROUND(I93*H93,2)</f>
        <v>0</v>
      </c>
      <c r="K93" s="208" t="s">
        <v>140</v>
      </c>
      <c r="L93" s="45"/>
      <c r="M93" s="213" t="s">
        <v>20</v>
      </c>
      <c r="N93" s="214" t="s">
        <v>48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141</v>
      </c>
      <c r="AT93" s="217" t="s">
        <v>136</v>
      </c>
      <c r="AU93" s="217" t="s">
        <v>87</v>
      </c>
      <c r="AY93" s="18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22</v>
      </c>
      <c r="BK93" s="218">
        <f>ROUND(I93*H93,2)</f>
        <v>0</v>
      </c>
      <c r="BL93" s="18" t="s">
        <v>141</v>
      </c>
      <c r="BM93" s="217" t="s">
        <v>333</v>
      </c>
    </row>
    <row r="94" s="2" customFormat="1" ht="24.15" customHeight="1">
      <c r="A94" s="39"/>
      <c r="B94" s="40"/>
      <c r="C94" s="206" t="s">
        <v>164</v>
      </c>
      <c r="D94" s="206" t="s">
        <v>136</v>
      </c>
      <c r="E94" s="207" t="s">
        <v>187</v>
      </c>
      <c r="F94" s="208" t="s">
        <v>188</v>
      </c>
      <c r="G94" s="209" t="s">
        <v>167</v>
      </c>
      <c r="H94" s="210">
        <v>128.5</v>
      </c>
      <c r="I94" s="211"/>
      <c r="J94" s="212">
        <f>ROUND(I94*H94,2)</f>
        <v>0</v>
      </c>
      <c r="K94" s="208" t="s">
        <v>140</v>
      </c>
      <c r="L94" s="45"/>
      <c r="M94" s="213" t="s">
        <v>20</v>
      </c>
      <c r="N94" s="214" t="s">
        <v>48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141</v>
      </c>
      <c r="AT94" s="217" t="s">
        <v>136</v>
      </c>
      <c r="AU94" s="217" t="s">
        <v>87</v>
      </c>
      <c r="AY94" s="18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22</v>
      </c>
      <c r="BK94" s="218">
        <f>ROUND(I94*H94,2)</f>
        <v>0</v>
      </c>
      <c r="BL94" s="18" t="s">
        <v>141</v>
      </c>
      <c r="BM94" s="217" t="s">
        <v>334</v>
      </c>
    </row>
    <row r="95" s="14" customFormat="1">
      <c r="A95" s="14"/>
      <c r="B95" s="231"/>
      <c r="C95" s="232"/>
      <c r="D95" s="221" t="s">
        <v>146</v>
      </c>
      <c r="E95" s="233" t="s">
        <v>20</v>
      </c>
      <c r="F95" s="234" t="s">
        <v>190</v>
      </c>
      <c r="G95" s="232"/>
      <c r="H95" s="233" t="s">
        <v>20</v>
      </c>
      <c r="I95" s="235"/>
      <c r="J95" s="232"/>
      <c r="K95" s="232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146</v>
      </c>
      <c r="AU95" s="240" t="s">
        <v>87</v>
      </c>
      <c r="AV95" s="14" t="s">
        <v>22</v>
      </c>
      <c r="AW95" s="14" t="s">
        <v>38</v>
      </c>
      <c r="AX95" s="14" t="s">
        <v>77</v>
      </c>
      <c r="AY95" s="240" t="s">
        <v>134</v>
      </c>
    </row>
    <row r="96" s="13" customFormat="1">
      <c r="A96" s="13"/>
      <c r="B96" s="219"/>
      <c r="C96" s="220"/>
      <c r="D96" s="221" t="s">
        <v>146</v>
      </c>
      <c r="E96" s="222" t="s">
        <v>20</v>
      </c>
      <c r="F96" s="223" t="s">
        <v>335</v>
      </c>
      <c r="G96" s="220"/>
      <c r="H96" s="224">
        <v>128.5</v>
      </c>
      <c r="I96" s="225"/>
      <c r="J96" s="220"/>
      <c r="K96" s="220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146</v>
      </c>
      <c r="AU96" s="230" t="s">
        <v>87</v>
      </c>
      <c r="AV96" s="13" t="s">
        <v>87</v>
      </c>
      <c r="AW96" s="13" t="s">
        <v>38</v>
      </c>
      <c r="AX96" s="13" t="s">
        <v>22</v>
      </c>
      <c r="AY96" s="230" t="s">
        <v>134</v>
      </c>
    </row>
    <row r="97" s="2" customFormat="1" ht="37.8" customHeight="1">
      <c r="A97" s="39"/>
      <c r="B97" s="40"/>
      <c r="C97" s="206" t="s">
        <v>169</v>
      </c>
      <c r="D97" s="206" t="s">
        <v>136</v>
      </c>
      <c r="E97" s="207" t="s">
        <v>336</v>
      </c>
      <c r="F97" s="208" t="s">
        <v>337</v>
      </c>
      <c r="G97" s="209" t="s">
        <v>167</v>
      </c>
      <c r="H97" s="210">
        <v>195.09999999999999</v>
      </c>
      <c r="I97" s="211"/>
      <c r="J97" s="212">
        <f>ROUND(I97*H97,2)</f>
        <v>0</v>
      </c>
      <c r="K97" s="208" t="s">
        <v>140</v>
      </c>
      <c r="L97" s="45"/>
      <c r="M97" s="213" t="s">
        <v>20</v>
      </c>
      <c r="N97" s="214" t="s">
        <v>48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141</v>
      </c>
      <c r="AT97" s="217" t="s">
        <v>136</v>
      </c>
      <c r="AU97" s="217" t="s">
        <v>87</v>
      </c>
      <c r="AY97" s="18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22</v>
      </c>
      <c r="BK97" s="218">
        <f>ROUND(I97*H97,2)</f>
        <v>0</v>
      </c>
      <c r="BL97" s="18" t="s">
        <v>141</v>
      </c>
      <c r="BM97" s="217" t="s">
        <v>338</v>
      </c>
    </row>
    <row r="98" s="2" customFormat="1" ht="24.15" customHeight="1">
      <c r="A98" s="39"/>
      <c r="B98" s="40"/>
      <c r="C98" s="206" t="s">
        <v>177</v>
      </c>
      <c r="D98" s="206" t="s">
        <v>136</v>
      </c>
      <c r="E98" s="207" t="s">
        <v>339</v>
      </c>
      <c r="F98" s="208" t="s">
        <v>340</v>
      </c>
      <c r="G98" s="209" t="s">
        <v>139</v>
      </c>
      <c r="H98" s="210">
        <v>856.79999999999995</v>
      </c>
      <c r="I98" s="211"/>
      <c r="J98" s="212">
        <f>ROUND(I98*H98,2)</f>
        <v>0</v>
      </c>
      <c r="K98" s="208" t="s">
        <v>140</v>
      </c>
      <c r="L98" s="45"/>
      <c r="M98" s="213" t="s">
        <v>20</v>
      </c>
      <c r="N98" s="214" t="s">
        <v>48</v>
      </c>
      <c r="O98" s="85"/>
      <c r="P98" s="215">
        <f>O98*H98</f>
        <v>0</v>
      </c>
      <c r="Q98" s="215">
        <v>0.00020000000000000001</v>
      </c>
      <c r="R98" s="215">
        <f>Q98*H98</f>
        <v>0.17136000000000001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141</v>
      </c>
      <c r="AT98" s="217" t="s">
        <v>136</v>
      </c>
      <c r="AU98" s="217" t="s">
        <v>87</v>
      </c>
      <c r="AY98" s="18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22</v>
      </c>
      <c r="BK98" s="218">
        <f>ROUND(I98*H98,2)</f>
        <v>0</v>
      </c>
      <c r="BL98" s="18" t="s">
        <v>141</v>
      </c>
      <c r="BM98" s="217" t="s">
        <v>341</v>
      </c>
    </row>
    <row r="99" s="13" customFormat="1">
      <c r="A99" s="13"/>
      <c r="B99" s="219"/>
      <c r="C99" s="220"/>
      <c r="D99" s="221" t="s">
        <v>146</v>
      </c>
      <c r="E99" s="222" t="s">
        <v>20</v>
      </c>
      <c r="F99" s="223" t="s">
        <v>342</v>
      </c>
      <c r="G99" s="220"/>
      <c r="H99" s="224">
        <v>856.79999999999995</v>
      </c>
      <c r="I99" s="225"/>
      <c r="J99" s="220"/>
      <c r="K99" s="220"/>
      <c r="L99" s="226"/>
      <c r="M99" s="227"/>
      <c r="N99" s="228"/>
      <c r="O99" s="228"/>
      <c r="P99" s="228"/>
      <c r="Q99" s="228"/>
      <c r="R99" s="228"/>
      <c r="S99" s="228"/>
      <c r="T99" s="22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0" t="s">
        <v>146</v>
      </c>
      <c r="AU99" s="230" t="s">
        <v>87</v>
      </c>
      <c r="AV99" s="13" t="s">
        <v>87</v>
      </c>
      <c r="AW99" s="13" t="s">
        <v>38</v>
      </c>
      <c r="AX99" s="13" t="s">
        <v>22</v>
      </c>
      <c r="AY99" s="230" t="s">
        <v>134</v>
      </c>
    </row>
    <row r="100" s="2" customFormat="1" ht="14.4" customHeight="1">
      <c r="A100" s="39"/>
      <c r="B100" s="40"/>
      <c r="C100" s="241" t="s">
        <v>27</v>
      </c>
      <c r="D100" s="241" t="s">
        <v>198</v>
      </c>
      <c r="E100" s="242" t="s">
        <v>343</v>
      </c>
      <c r="F100" s="243" t="s">
        <v>344</v>
      </c>
      <c r="G100" s="244" t="s">
        <v>201</v>
      </c>
      <c r="H100" s="245">
        <v>12.852</v>
      </c>
      <c r="I100" s="246"/>
      <c r="J100" s="247">
        <f>ROUND(I100*H100,2)</f>
        <v>0</v>
      </c>
      <c r="K100" s="243" t="s">
        <v>140</v>
      </c>
      <c r="L100" s="248"/>
      <c r="M100" s="249" t="s">
        <v>20</v>
      </c>
      <c r="N100" s="250" t="s">
        <v>48</v>
      </c>
      <c r="O100" s="85"/>
      <c r="P100" s="215">
        <f>O100*H100</f>
        <v>0</v>
      </c>
      <c r="Q100" s="215">
        <v>0.001</v>
      </c>
      <c r="R100" s="215">
        <f>Q100*H100</f>
        <v>0.012852000000000001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169</v>
      </c>
      <c r="AT100" s="217" t="s">
        <v>198</v>
      </c>
      <c r="AU100" s="217" t="s">
        <v>87</v>
      </c>
      <c r="AY100" s="18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22</v>
      </c>
      <c r="BK100" s="218">
        <f>ROUND(I100*H100,2)</f>
        <v>0</v>
      </c>
      <c r="BL100" s="18" t="s">
        <v>141</v>
      </c>
      <c r="BM100" s="217" t="s">
        <v>345</v>
      </c>
    </row>
    <row r="101" s="2" customFormat="1" ht="49.05" customHeight="1">
      <c r="A101" s="39"/>
      <c r="B101" s="40"/>
      <c r="C101" s="206" t="s">
        <v>186</v>
      </c>
      <c r="D101" s="206" t="s">
        <v>136</v>
      </c>
      <c r="E101" s="207" t="s">
        <v>208</v>
      </c>
      <c r="F101" s="208" t="s">
        <v>209</v>
      </c>
      <c r="G101" s="209" t="s">
        <v>139</v>
      </c>
      <c r="H101" s="210">
        <v>856.79999999999995</v>
      </c>
      <c r="I101" s="211"/>
      <c r="J101" s="212">
        <f>ROUND(I101*H101,2)</f>
        <v>0</v>
      </c>
      <c r="K101" s="208" t="s">
        <v>140</v>
      </c>
      <c r="L101" s="45"/>
      <c r="M101" s="213" t="s">
        <v>20</v>
      </c>
      <c r="N101" s="214" t="s">
        <v>48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141</v>
      </c>
      <c r="AT101" s="217" t="s">
        <v>136</v>
      </c>
      <c r="AU101" s="217" t="s">
        <v>87</v>
      </c>
      <c r="AY101" s="18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22</v>
      </c>
      <c r="BK101" s="218">
        <f>ROUND(I101*H101,2)</f>
        <v>0</v>
      </c>
      <c r="BL101" s="18" t="s">
        <v>141</v>
      </c>
      <c r="BM101" s="217" t="s">
        <v>346</v>
      </c>
    </row>
    <row r="102" s="2" customFormat="1" ht="24.15" customHeight="1">
      <c r="A102" s="39"/>
      <c r="B102" s="40"/>
      <c r="C102" s="206" t="s">
        <v>192</v>
      </c>
      <c r="D102" s="206" t="s">
        <v>136</v>
      </c>
      <c r="E102" s="207" t="s">
        <v>222</v>
      </c>
      <c r="F102" s="208" t="s">
        <v>223</v>
      </c>
      <c r="G102" s="209" t="s">
        <v>167</v>
      </c>
      <c r="H102" s="210">
        <v>128.5</v>
      </c>
      <c r="I102" s="211"/>
      <c r="J102" s="212">
        <f>ROUND(I102*H102,2)</f>
        <v>0</v>
      </c>
      <c r="K102" s="208" t="s">
        <v>20</v>
      </c>
      <c r="L102" s="45"/>
      <c r="M102" s="213" t="s">
        <v>20</v>
      </c>
      <c r="N102" s="214" t="s">
        <v>48</v>
      </c>
      <c r="O102" s="85"/>
      <c r="P102" s="215">
        <f>O102*H102</f>
        <v>0</v>
      </c>
      <c r="Q102" s="215">
        <v>0.20999999999999999</v>
      </c>
      <c r="R102" s="215">
        <f>Q102*H102</f>
        <v>26.984999999999999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141</v>
      </c>
      <c r="AT102" s="217" t="s">
        <v>136</v>
      </c>
      <c r="AU102" s="217" t="s">
        <v>87</v>
      </c>
      <c r="AY102" s="18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22</v>
      </c>
      <c r="BK102" s="218">
        <f>ROUND(I102*H102,2)</f>
        <v>0</v>
      </c>
      <c r="BL102" s="18" t="s">
        <v>141</v>
      </c>
      <c r="BM102" s="217" t="s">
        <v>347</v>
      </c>
    </row>
    <row r="103" s="13" customFormat="1">
      <c r="A103" s="13"/>
      <c r="B103" s="219"/>
      <c r="C103" s="220"/>
      <c r="D103" s="221" t="s">
        <v>146</v>
      </c>
      <c r="E103" s="222" t="s">
        <v>20</v>
      </c>
      <c r="F103" s="223" t="s">
        <v>335</v>
      </c>
      <c r="G103" s="220"/>
      <c r="H103" s="224">
        <v>128.5</v>
      </c>
      <c r="I103" s="225"/>
      <c r="J103" s="220"/>
      <c r="K103" s="220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146</v>
      </c>
      <c r="AU103" s="230" t="s">
        <v>87</v>
      </c>
      <c r="AV103" s="13" t="s">
        <v>87</v>
      </c>
      <c r="AW103" s="13" t="s">
        <v>38</v>
      </c>
      <c r="AX103" s="13" t="s">
        <v>22</v>
      </c>
      <c r="AY103" s="230" t="s">
        <v>134</v>
      </c>
    </row>
    <row r="104" s="14" customFormat="1">
      <c r="A104" s="14"/>
      <c r="B104" s="231"/>
      <c r="C104" s="232"/>
      <c r="D104" s="221" t="s">
        <v>146</v>
      </c>
      <c r="E104" s="233" t="s">
        <v>20</v>
      </c>
      <c r="F104" s="234" t="s">
        <v>225</v>
      </c>
      <c r="G104" s="232"/>
      <c r="H104" s="233" t="s">
        <v>20</v>
      </c>
      <c r="I104" s="235"/>
      <c r="J104" s="232"/>
      <c r="K104" s="232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146</v>
      </c>
      <c r="AU104" s="240" t="s">
        <v>87</v>
      </c>
      <c r="AV104" s="14" t="s">
        <v>22</v>
      </c>
      <c r="AW104" s="14" t="s">
        <v>38</v>
      </c>
      <c r="AX104" s="14" t="s">
        <v>77</v>
      </c>
      <c r="AY104" s="240" t="s">
        <v>134</v>
      </c>
    </row>
    <row r="105" s="2" customFormat="1" ht="14.4" customHeight="1">
      <c r="A105" s="39"/>
      <c r="B105" s="40"/>
      <c r="C105" s="206" t="s">
        <v>197</v>
      </c>
      <c r="D105" s="206" t="s">
        <v>136</v>
      </c>
      <c r="E105" s="207" t="s">
        <v>237</v>
      </c>
      <c r="F105" s="208" t="s">
        <v>238</v>
      </c>
      <c r="G105" s="209" t="s">
        <v>167</v>
      </c>
      <c r="H105" s="210">
        <v>509.30000000000001</v>
      </c>
      <c r="I105" s="211"/>
      <c r="J105" s="212">
        <f>ROUND(I105*H105,2)</f>
        <v>0</v>
      </c>
      <c r="K105" s="208" t="s">
        <v>20</v>
      </c>
      <c r="L105" s="45"/>
      <c r="M105" s="213" t="s">
        <v>20</v>
      </c>
      <c r="N105" s="214" t="s">
        <v>48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141</v>
      </c>
      <c r="AT105" s="217" t="s">
        <v>136</v>
      </c>
      <c r="AU105" s="217" t="s">
        <v>87</v>
      </c>
      <c r="AY105" s="18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22</v>
      </c>
      <c r="BK105" s="218">
        <f>ROUND(I105*H105,2)</f>
        <v>0</v>
      </c>
      <c r="BL105" s="18" t="s">
        <v>141</v>
      </c>
      <c r="BM105" s="217" t="s">
        <v>348</v>
      </c>
    </row>
    <row r="106" s="13" customFormat="1">
      <c r="A106" s="13"/>
      <c r="B106" s="219"/>
      <c r="C106" s="220"/>
      <c r="D106" s="221" t="s">
        <v>146</v>
      </c>
      <c r="E106" s="222" t="s">
        <v>20</v>
      </c>
      <c r="F106" s="223" t="s">
        <v>349</v>
      </c>
      <c r="G106" s="220"/>
      <c r="H106" s="224">
        <v>509.30000000000001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146</v>
      </c>
      <c r="AU106" s="230" t="s">
        <v>87</v>
      </c>
      <c r="AV106" s="13" t="s">
        <v>87</v>
      </c>
      <c r="AW106" s="13" t="s">
        <v>38</v>
      </c>
      <c r="AX106" s="13" t="s">
        <v>22</v>
      </c>
      <c r="AY106" s="230" t="s">
        <v>134</v>
      </c>
    </row>
    <row r="107" s="14" customFormat="1">
      <c r="A107" s="14"/>
      <c r="B107" s="231"/>
      <c r="C107" s="232"/>
      <c r="D107" s="221" t="s">
        <v>146</v>
      </c>
      <c r="E107" s="233" t="s">
        <v>20</v>
      </c>
      <c r="F107" s="234" t="s">
        <v>240</v>
      </c>
      <c r="G107" s="232"/>
      <c r="H107" s="233" t="s">
        <v>20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146</v>
      </c>
      <c r="AU107" s="240" t="s">
        <v>87</v>
      </c>
      <c r="AV107" s="14" t="s">
        <v>22</v>
      </c>
      <c r="AW107" s="14" t="s">
        <v>38</v>
      </c>
      <c r="AX107" s="14" t="s">
        <v>77</v>
      </c>
      <c r="AY107" s="240" t="s">
        <v>134</v>
      </c>
    </row>
    <row r="108" s="14" customFormat="1">
      <c r="A108" s="14"/>
      <c r="B108" s="231"/>
      <c r="C108" s="232"/>
      <c r="D108" s="221" t="s">
        <v>146</v>
      </c>
      <c r="E108" s="233" t="s">
        <v>20</v>
      </c>
      <c r="F108" s="234" t="s">
        <v>176</v>
      </c>
      <c r="G108" s="232"/>
      <c r="H108" s="233" t="s">
        <v>20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146</v>
      </c>
      <c r="AU108" s="240" t="s">
        <v>87</v>
      </c>
      <c r="AV108" s="14" t="s">
        <v>22</v>
      </c>
      <c r="AW108" s="14" t="s">
        <v>38</v>
      </c>
      <c r="AX108" s="14" t="s">
        <v>77</v>
      </c>
      <c r="AY108" s="240" t="s">
        <v>134</v>
      </c>
    </row>
    <row r="109" s="2" customFormat="1" ht="24.15" customHeight="1">
      <c r="A109" s="39"/>
      <c r="B109" s="40"/>
      <c r="C109" s="206" t="s">
        <v>204</v>
      </c>
      <c r="D109" s="206" t="s">
        <v>136</v>
      </c>
      <c r="E109" s="207" t="s">
        <v>350</v>
      </c>
      <c r="F109" s="208" t="s">
        <v>351</v>
      </c>
      <c r="G109" s="209" t="s">
        <v>167</v>
      </c>
      <c r="H109" s="210">
        <v>169.19999999999999</v>
      </c>
      <c r="I109" s="211"/>
      <c r="J109" s="212">
        <f>ROUND(I109*H109,2)</f>
        <v>0</v>
      </c>
      <c r="K109" s="208" t="s">
        <v>20</v>
      </c>
      <c r="L109" s="45"/>
      <c r="M109" s="213" t="s">
        <v>20</v>
      </c>
      <c r="N109" s="214" t="s">
        <v>48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141</v>
      </c>
      <c r="AT109" s="217" t="s">
        <v>136</v>
      </c>
      <c r="AU109" s="217" t="s">
        <v>87</v>
      </c>
      <c r="AY109" s="18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22</v>
      </c>
      <c r="BK109" s="218">
        <f>ROUND(I109*H109,2)</f>
        <v>0</v>
      </c>
      <c r="BL109" s="18" t="s">
        <v>141</v>
      </c>
      <c r="BM109" s="217" t="s">
        <v>352</v>
      </c>
    </row>
    <row r="110" s="13" customFormat="1">
      <c r="A110" s="13"/>
      <c r="B110" s="219"/>
      <c r="C110" s="220"/>
      <c r="D110" s="221" t="s">
        <v>146</v>
      </c>
      <c r="E110" s="222" t="s">
        <v>20</v>
      </c>
      <c r="F110" s="223" t="s">
        <v>353</v>
      </c>
      <c r="G110" s="220"/>
      <c r="H110" s="224">
        <v>169.19999999999999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0" t="s">
        <v>146</v>
      </c>
      <c r="AU110" s="230" t="s">
        <v>87</v>
      </c>
      <c r="AV110" s="13" t="s">
        <v>87</v>
      </c>
      <c r="AW110" s="13" t="s">
        <v>38</v>
      </c>
      <c r="AX110" s="13" t="s">
        <v>22</v>
      </c>
      <c r="AY110" s="230" t="s">
        <v>134</v>
      </c>
    </row>
    <row r="111" s="14" customFormat="1">
      <c r="A111" s="14"/>
      <c r="B111" s="231"/>
      <c r="C111" s="232"/>
      <c r="D111" s="221" t="s">
        <v>146</v>
      </c>
      <c r="E111" s="233" t="s">
        <v>20</v>
      </c>
      <c r="F111" s="234" t="s">
        <v>220</v>
      </c>
      <c r="G111" s="232"/>
      <c r="H111" s="233" t="s">
        <v>20</v>
      </c>
      <c r="I111" s="235"/>
      <c r="J111" s="232"/>
      <c r="K111" s="232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146</v>
      </c>
      <c r="AU111" s="240" t="s">
        <v>87</v>
      </c>
      <c r="AV111" s="14" t="s">
        <v>22</v>
      </c>
      <c r="AW111" s="14" t="s">
        <v>38</v>
      </c>
      <c r="AX111" s="14" t="s">
        <v>77</v>
      </c>
      <c r="AY111" s="240" t="s">
        <v>134</v>
      </c>
    </row>
    <row r="112" s="2" customFormat="1" ht="24.15" customHeight="1">
      <c r="A112" s="39"/>
      <c r="B112" s="40"/>
      <c r="C112" s="206" t="s">
        <v>8</v>
      </c>
      <c r="D112" s="206" t="s">
        <v>136</v>
      </c>
      <c r="E112" s="207" t="s">
        <v>354</v>
      </c>
      <c r="F112" s="208" t="s">
        <v>355</v>
      </c>
      <c r="G112" s="209" t="s">
        <v>167</v>
      </c>
      <c r="H112" s="210">
        <v>25.899999999999999</v>
      </c>
      <c r="I112" s="211"/>
      <c r="J112" s="212">
        <f>ROUND(I112*H112,2)</f>
        <v>0</v>
      </c>
      <c r="K112" s="208" t="s">
        <v>20</v>
      </c>
      <c r="L112" s="45"/>
      <c r="M112" s="213" t="s">
        <v>20</v>
      </c>
      <c r="N112" s="214" t="s">
        <v>48</v>
      </c>
      <c r="O112" s="85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7" t="s">
        <v>141</v>
      </c>
      <c r="AT112" s="217" t="s">
        <v>136</v>
      </c>
      <c r="AU112" s="217" t="s">
        <v>87</v>
      </c>
      <c r="AY112" s="18" t="s">
        <v>134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22</v>
      </c>
      <c r="BK112" s="218">
        <f>ROUND(I112*H112,2)</f>
        <v>0</v>
      </c>
      <c r="BL112" s="18" t="s">
        <v>141</v>
      </c>
      <c r="BM112" s="217" t="s">
        <v>356</v>
      </c>
    </row>
    <row r="113" s="13" customFormat="1">
      <c r="A113" s="13"/>
      <c r="B113" s="219"/>
      <c r="C113" s="220"/>
      <c r="D113" s="221" t="s">
        <v>146</v>
      </c>
      <c r="E113" s="222" t="s">
        <v>20</v>
      </c>
      <c r="F113" s="223" t="s">
        <v>357</v>
      </c>
      <c r="G113" s="220"/>
      <c r="H113" s="224">
        <v>25.899999999999999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146</v>
      </c>
      <c r="AU113" s="230" t="s">
        <v>87</v>
      </c>
      <c r="AV113" s="13" t="s">
        <v>87</v>
      </c>
      <c r="AW113" s="13" t="s">
        <v>38</v>
      </c>
      <c r="AX113" s="13" t="s">
        <v>22</v>
      </c>
      <c r="AY113" s="230" t="s">
        <v>134</v>
      </c>
    </row>
    <row r="114" s="14" customFormat="1">
      <c r="A114" s="14"/>
      <c r="B114" s="231"/>
      <c r="C114" s="232"/>
      <c r="D114" s="221" t="s">
        <v>146</v>
      </c>
      <c r="E114" s="233" t="s">
        <v>20</v>
      </c>
      <c r="F114" s="234" t="s">
        <v>220</v>
      </c>
      <c r="G114" s="232"/>
      <c r="H114" s="233" t="s">
        <v>20</v>
      </c>
      <c r="I114" s="235"/>
      <c r="J114" s="232"/>
      <c r="K114" s="232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146</v>
      </c>
      <c r="AU114" s="240" t="s">
        <v>87</v>
      </c>
      <c r="AV114" s="14" t="s">
        <v>22</v>
      </c>
      <c r="AW114" s="14" t="s">
        <v>38</v>
      </c>
      <c r="AX114" s="14" t="s">
        <v>77</v>
      </c>
      <c r="AY114" s="240" t="s">
        <v>134</v>
      </c>
    </row>
    <row r="115" s="2" customFormat="1" ht="24.15" customHeight="1">
      <c r="A115" s="39"/>
      <c r="B115" s="40"/>
      <c r="C115" s="206" t="s">
        <v>212</v>
      </c>
      <c r="D115" s="206" t="s">
        <v>136</v>
      </c>
      <c r="E115" s="207" t="s">
        <v>358</v>
      </c>
      <c r="F115" s="208" t="s">
        <v>359</v>
      </c>
      <c r="G115" s="209" t="s">
        <v>167</v>
      </c>
      <c r="H115" s="210">
        <v>832.89999999999998</v>
      </c>
      <c r="I115" s="211"/>
      <c r="J115" s="212">
        <f>ROUND(I115*H115,2)</f>
        <v>0</v>
      </c>
      <c r="K115" s="208" t="s">
        <v>20</v>
      </c>
      <c r="L115" s="45"/>
      <c r="M115" s="213" t="s">
        <v>20</v>
      </c>
      <c r="N115" s="214" t="s">
        <v>48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141</v>
      </c>
      <c r="AT115" s="217" t="s">
        <v>136</v>
      </c>
      <c r="AU115" s="217" t="s">
        <v>87</v>
      </c>
      <c r="AY115" s="18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22</v>
      </c>
      <c r="BK115" s="218">
        <f>ROUND(I115*H115,2)</f>
        <v>0</v>
      </c>
      <c r="BL115" s="18" t="s">
        <v>141</v>
      </c>
      <c r="BM115" s="217" t="s">
        <v>360</v>
      </c>
    </row>
    <row r="116" s="14" customFormat="1">
      <c r="A116" s="14"/>
      <c r="B116" s="231"/>
      <c r="C116" s="232"/>
      <c r="D116" s="221" t="s">
        <v>146</v>
      </c>
      <c r="E116" s="233" t="s">
        <v>20</v>
      </c>
      <c r="F116" s="234" t="s">
        <v>230</v>
      </c>
      <c r="G116" s="232"/>
      <c r="H116" s="233" t="s">
        <v>20</v>
      </c>
      <c r="I116" s="235"/>
      <c r="J116" s="232"/>
      <c r="K116" s="232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146</v>
      </c>
      <c r="AU116" s="240" t="s">
        <v>87</v>
      </c>
      <c r="AV116" s="14" t="s">
        <v>22</v>
      </c>
      <c r="AW116" s="14" t="s">
        <v>38</v>
      </c>
      <c r="AX116" s="14" t="s">
        <v>77</v>
      </c>
      <c r="AY116" s="240" t="s">
        <v>134</v>
      </c>
    </row>
    <row r="117" s="14" customFormat="1">
      <c r="A117" s="14"/>
      <c r="B117" s="231"/>
      <c r="C117" s="232"/>
      <c r="D117" s="221" t="s">
        <v>146</v>
      </c>
      <c r="E117" s="233" t="s">
        <v>20</v>
      </c>
      <c r="F117" s="234" t="s">
        <v>231</v>
      </c>
      <c r="G117" s="232"/>
      <c r="H117" s="233" t="s">
        <v>20</v>
      </c>
      <c r="I117" s="235"/>
      <c r="J117" s="232"/>
      <c r="K117" s="232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146</v>
      </c>
      <c r="AU117" s="240" t="s">
        <v>87</v>
      </c>
      <c r="AV117" s="14" t="s">
        <v>22</v>
      </c>
      <c r="AW117" s="14" t="s">
        <v>38</v>
      </c>
      <c r="AX117" s="14" t="s">
        <v>77</v>
      </c>
      <c r="AY117" s="240" t="s">
        <v>134</v>
      </c>
    </row>
    <row r="118" s="13" customFormat="1">
      <c r="A118" s="13"/>
      <c r="B118" s="219"/>
      <c r="C118" s="220"/>
      <c r="D118" s="221" t="s">
        <v>146</v>
      </c>
      <c r="E118" s="222" t="s">
        <v>20</v>
      </c>
      <c r="F118" s="223" t="s">
        <v>361</v>
      </c>
      <c r="G118" s="220"/>
      <c r="H118" s="224">
        <v>509.30000000000001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146</v>
      </c>
      <c r="AU118" s="230" t="s">
        <v>87</v>
      </c>
      <c r="AV118" s="13" t="s">
        <v>87</v>
      </c>
      <c r="AW118" s="13" t="s">
        <v>38</v>
      </c>
      <c r="AX118" s="13" t="s">
        <v>77</v>
      </c>
      <c r="AY118" s="230" t="s">
        <v>134</v>
      </c>
    </row>
    <row r="119" s="14" customFormat="1">
      <c r="A119" s="14"/>
      <c r="B119" s="231"/>
      <c r="C119" s="232"/>
      <c r="D119" s="221" t="s">
        <v>146</v>
      </c>
      <c r="E119" s="233" t="s">
        <v>20</v>
      </c>
      <c r="F119" s="234" t="s">
        <v>362</v>
      </c>
      <c r="G119" s="232"/>
      <c r="H119" s="233" t="s">
        <v>20</v>
      </c>
      <c r="I119" s="235"/>
      <c r="J119" s="232"/>
      <c r="K119" s="232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146</v>
      </c>
      <c r="AU119" s="240" t="s">
        <v>87</v>
      </c>
      <c r="AV119" s="14" t="s">
        <v>22</v>
      </c>
      <c r="AW119" s="14" t="s">
        <v>38</v>
      </c>
      <c r="AX119" s="14" t="s">
        <v>77</v>
      </c>
      <c r="AY119" s="240" t="s">
        <v>134</v>
      </c>
    </row>
    <row r="120" s="13" customFormat="1">
      <c r="A120" s="13"/>
      <c r="B120" s="219"/>
      <c r="C120" s="220"/>
      <c r="D120" s="221" t="s">
        <v>146</v>
      </c>
      <c r="E120" s="222" t="s">
        <v>20</v>
      </c>
      <c r="F120" s="223" t="s">
        <v>363</v>
      </c>
      <c r="G120" s="220"/>
      <c r="H120" s="224">
        <v>195.09999999999999</v>
      </c>
      <c r="I120" s="225"/>
      <c r="J120" s="220"/>
      <c r="K120" s="220"/>
      <c r="L120" s="226"/>
      <c r="M120" s="227"/>
      <c r="N120" s="228"/>
      <c r="O120" s="228"/>
      <c r="P120" s="228"/>
      <c r="Q120" s="228"/>
      <c r="R120" s="228"/>
      <c r="S120" s="228"/>
      <c r="T120" s="22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0" t="s">
        <v>146</v>
      </c>
      <c r="AU120" s="230" t="s">
        <v>87</v>
      </c>
      <c r="AV120" s="13" t="s">
        <v>87</v>
      </c>
      <c r="AW120" s="13" t="s">
        <v>38</v>
      </c>
      <c r="AX120" s="13" t="s">
        <v>77</v>
      </c>
      <c r="AY120" s="230" t="s">
        <v>134</v>
      </c>
    </row>
    <row r="121" s="14" customFormat="1">
      <c r="A121" s="14"/>
      <c r="B121" s="231"/>
      <c r="C121" s="232"/>
      <c r="D121" s="221" t="s">
        <v>146</v>
      </c>
      <c r="E121" s="233" t="s">
        <v>20</v>
      </c>
      <c r="F121" s="234" t="s">
        <v>234</v>
      </c>
      <c r="G121" s="232"/>
      <c r="H121" s="233" t="s">
        <v>20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146</v>
      </c>
      <c r="AU121" s="240" t="s">
        <v>87</v>
      </c>
      <c r="AV121" s="14" t="s">
        <v>22</v>
      </c>
      <c r="AW121" s="14" t="s">
        <v>38</v>
      </c>
      <c r="AX121" s="14" t="s">
        <v>77</v>
      </c>
      <c r="AY121" s="240" t="s">
        <v>134</v>
      </c>
    </row>
    <row r="122" s="13" customFormat="1">
      <c r="A122" s="13"/>
      <c r="B122" s="219"/>
      <c r="C122" s="220"/>
      <c r="D122" s="221" t="s">
        <v>146</v>
      </c>
      <c r="E122" s="222" t="s">
        <v>20</v>
      </c>
      <c r="F122" s="223" t="s">
        <v>335</v>
      </c>
      <c r="G122" s="220"/>
      <c r="H122" s="224">
        <v>128.5</v>
      </c>
      <c r="I122" s="225"/>
      <c r="J122" s="220"/>
      <c r="K122" s="220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146</v>
      </c>
      <c r="AU122" s="230" t="s">
        <v>87</v>
      </c>
      <c r="AV122" s="13" t="s">
        <v>87</v>
      </c>
      <c r="AW122" s="13" t="s">
        <v>38</v>
      </c>
      <c r="AX122" s="13" t="s">
        <v>77</v>
      </c>
      <c r="AY122" s="230" t="s">
        <v>134</v>
      </c>
    </row>
    <row r="123" s="15" customFormat="1">
      <c r="A123" s="15"/>
      <c r="B123" s="251"/>
      <c r="C123" s="252"/>
      <c r="D123" s="221" t="s">
        <v>146</v>
      </c>
      <c r="E123" s="253" t="s">
        <v>20</v>
      </c>
      <c r="F123" s="254" t="s">
        <v>235</v>
      </c>
      <c r="G123" s="252"/>
      <c r="H123" s="255">
        <v>832.89999999999998</v>
      </c>
      <c r="I123" s="256"/>
      <c r="J123" s="252"/>
      <c r="K123" s="252"/>
      <c r="L123" s="257"/>
      <c r="M123" s="258"/>
      <c r="N123" s="259"/>
      <c r="O123" s="259"/>
      <c r="P123" s="259"/>
      <c r="Q123" s="259"/>
      <c r="R123" s="259"/>
      <c r="S123" s="259"/>
      <c r="T123" s="260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1" t="s">
        <v>146</v>
      </c>
      <c r="AU123" s="261" t="s">
        <v>87</v>
      </c>
      <c r="AV123" s="15" t="s">
        <v>141</v>
      </c>
      <c r="AW123" s="15" t="s">
        <v>38</v>
      </c>
      <c r="AX123" s="15" t="s">
        <v>22</v>
      </c>
      <c r="AY123" s="261" t="s">
        <v>134</v>
      </c>
    </row>
    <row r="124" s="12" customFormat="1" ht="22.8" customHeight="1">
      <c r="A124" s="12"/>
      <c r="B124" s="190"/>
      <c r="C124" s="191"/>
      <c r="D124" s="192" t="s">
        <v>76</v>
      </c>
      <c r="E124" s="204" t="s">
        <v>177</v>
      </c>
      <c r="F124" s="204" t="s">
        <v>268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SUM(P125:P129)</f>
        <v>0</v>
      </c>
      <c r="Q124" s="198"/>
      <c r="R124" s="199">
        <f>SUM(R125:R129)</f>
        <v>0.17208000000000001</v>
      </c>
      <c r="S124" s="198"/>
      <c r="T124" s="200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22</v>
      </c>
      <c r="AT124" s="202" t="s">
        <v>76</v>
      </c>
      <c r="AU124" s="202" t="s">
        <v>22</v>
      </c>
      <c r="AY124" s="201" t="s">
        <v>134</v>
      </c>
      <c r="BK124" s="203">
        <f>SUM(BK125:BK129)</f>
        <v>0</v>
      </c>
    </row>
    <row r="125" s="2" customFormat="1" ht="37.8" customHeight="1">
      <c r="A125" s="39"/>
      <c r="B125" s="40"/>
      <c r="C125" s="206" t="s">
        <v>216</v>
      </c>
      <c r="D125" s="206" t="s">
        <v>136</v>
      </c>
      <c r="E125" s="207" t="s">
        <v>270</v>
      </c>
      <c r="F125" s="208" t="s">
        <v>271</v>
      </c>
      <c r="G125" s="209" t="s">
        <v>151</v>
      </c>
      <c r="H125" s="210">
        <v>2</v>
      </c>
      <c r="I125" s="211"/>
      <c r="J125" s="212">
        <f>ROUND(I125*H125,2)</f>
        <v>0</v>
      </c>
      <c r="K125" s="208" t="s">
        <v>140</v>
      </c>
      <c r="L125" s="45"/>
      <c r="M125" s="213" t="s">
        <v>20</v>
      </c>
      <c r="N125" s="214" t="s">
        <v>48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141</v>
      </c>
      <c r="AT125" s="217" t="s">
        <v>136</v>
      </c>
      <c r="AU125" s="217" t="s">
        <v>87</v>
      </c>
      <c r="AY125" s="18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22</v>
      </c>
      <c r="BK125" s="218">
        <f>ROUND(I125*H125,2)</f>
        <v>0</v>
      </c>
      <c r="BL125" s="18" t="s">
        <v>141</v>
      </c>
      <c r="BM125" s="217" t="s">
        <v>364</v>
      </c>
    </row>
    <row r="126" s="2" customFormat="1">
      <c r="A126" s="39"/>
      <c r="B126" s="40"/>
      <c r="C126" s="41"/>
      <c r="D126" s="221" t="s">
        <v>303</v>
      </c>
      <c r="E126" s="41"/>
      <c r="F126" s="262" t="s">
        <v>365</v>
      </c>
      <c r="G126" s="41"/>
      <c r="H126" s="41"/>
      <c r="I126" s="263"/>
      <c r="J126" s="41"/>
      <c r="K126" s="41"/>
      <c r="L126" s="45"/>
      <c r="M126" s="264"/>
      <c r="N126" s="265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303</v>
      </c>
      <c r="AU126" s="18" t="s">
        <v>87</v>
      </c>
    </row>
    <row r="127" s="2" customFormat="1" ht="37.8" customHeight="1">
      <c r="A127" s="39"/>
      <c r="B127" s="40"/>
      <c r="C127" s="206" t="s">
        <v>221</v>
      </c>
      <c r="D127" s="206" t="s">
        <v>136</v>
      </c>
      <c r="E127" s="207" t="s">
        <v>274</v>
      </c>
      <c r="F127" s="208" t="s">
        <v>275</v>
      </c>
      <c r="G127" s="209" t="s">
        <v>151</v>
      </c>
      <c r="H127" s="210">
        <v>180</v>
      </c>
      <c r="I127" s="211"/>
      <c r="J127" s="212">
        <f>ROUND(I127*H127,2)</f>
        <v>0</v>
      </c>
      <c r="K127" s="208" t="s">
        <v>140</v>
      </c>
      <c r="L127" s="45"/>
      <c r="M127" s="213" t="s">
        <v>20</v>
      </c>
      <c r="N127" s="214" t="s">
        <v>48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141</v>
      </c>
      <c r="AT127" s="217" t="s">
        <v>136</v>
      </c>
      <c r="AU127" s="217" t="s">
        <v>87</v>
      </c>
      <c r="AY127" s="18" t="s">
        <v>134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22</v>
      </c>
      <c r="BK127" s="218">
        <f>ROUND(I127*H127,2)</f>
        <v>0</v>
      </c>
      <c r="BL127" s="18" t="s">
        <v>141</v>
      </c>
      <c r="BM127" s="217" t="s">
        <v>366</v>
      </c>
    </row>
    <row r="128" s="13" customFormat="1">
      <c r="A128" s="13"/>
      <c r="B128" s="219"/>
      <c r="C128" s="220"/>
      <c r="D128" s="221" t="s">
        <v>146</v>
      </c>
      <c r="E128" s="222" t="s">
        <v>20</v>
      </c>
      <c r="F128" s="223" t="s">
        <v>367</v>
      </c>
      <c r="G128" s="220"/>
      <c r="H128" s="224">
        <v>180</v>
      </c>
      <c r="I128" s="225"/>
      <c r="J128" s="220"/>
      <c r="K128" s="220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146</v>
      </c>
      <c r="AU128" s="230" t="s">
        <v>87</v>
      </c>
      <c r="AV128" s="13" t="s">
        <v>87</v>
      </c>
      <c r="AW128" s="13" t="s">
        <v>38</v>
      </c>
      <c r="AX128" s="13" t="s">
        <v>22</v>
      </c>
      <c r="AY128" s="230" t="s">
        <v>134</v>
      </c>
    </row>
    <row r="129" s="2" customFormat="1" ht="24.15" customHeight="1">
      <c r="A129" s="39"/>
      <c r="B129" s="40"/>
      <c r="C129" s="206" t="s">
        <v>226</v>
      </c>
      <c r="D129" s="206" t="s">
        <v>136</v>
      </c>
      <c r="E129" s="207" t="s">
        <v>368</v>
      </c>
      <c r="F129" s="208" t="s">
        <v>369</v>
      </c>
      <c r="G129" s="209" t="s">
        <v>139</v>
      </c>
      <c r="H129" s="210">
        <v>478</v>
      </c>
      <c r="I129" s="211"/>
      <c r="J129" s="212">
        <f>ROUND(I129*H129,2)</f>
        <v>0</v>
      </c>
      <c r="K129" s="208" t="s">
        <v>140</v>
      </c>
      <c r="L129" s="45"/>
      <c r="M129" s="213" t="s">
        <v>20</v>
      </c>
      <c r="N129" s="214" t="s">
        <v>48</v>
      </c>
      <c r="O129" s="85"/>
      <c r="P129" s="215">
        <f>O129*H129</f>
        <v>0</v>
      </c>
      <c r="Q129" s="215">
        <v>0.00036000000000000002</v>
      </c>
      <c r="R129" s="215">
        <f>Q129*H129</f>
        <v>0.17208000000000001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141</v>
      </c>
      <c r="AT129" s="217" t="s">
        <v>136</v>
      </c>
      <c r="AU129" s="217" t="s">
        <v>87</v>
      </c>
      <c r="AY129" s="18" t="s">
        <v>134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22</v>
      </c>
      <c r="BK129" s="218">
        <f>ROUND(I129*H129,2)</f>
        <v>0</v>
      </c>
      <c r="BL129" s="18" t="s">
        <v>141</v>
      </c>
      <c r="BM129" s="217" t="s">
        <v>370</v>
      </c>
    </row>
    <row r="130" s="12" customFormat="1" ht="22.8" customHeight="1">
      <c r="A130" s="12"/>
      <c r="B130" s="190"/>
      <c r="C130" s="191"/>
      <c r="D130" s="192" t="s">
        <v>76</v>
      </c>
      <c r="E130" s="204" t="s">
        <v>278</v>
      </c>
      <c r="F130" s="204" t="s">
        <v>371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P131</f>
        <v>0</v>
      </c>
      <c r="Q130" s="198"/>
      <c r="R130" s="199">
        <f>R131</f>
        <v>0</v>
      </c>
      <c r="S130" s="198"/>
      <c r="T130" s="20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22</v>
      </c>
      <c r="AT130" s="202" t="s">
        <v>76</v>
      </c>
      <c r="AU130" s="202" t="s">
        <v>22</v>
      </c>
      <c r="AY130" s="201" t="s">
        <v>134</v>
      </c>
      <c r="BK130" s="203">
        <f>BK131</f>
        <v>0</v>
      </c>
    </row>
    <row r="131" s="2" customFormat="1" ht="24.15" customHeight="1">
      <c r="A131" s="39"/>
      <c r="B131" s="40"/>
      <c r="C131" s="206" t="s">
        <v>236</v>
      </c>
      <c r="D131" s="206" t="s">
        <v>136</v>
      </c>
      <c r="E131" s="207" t="s">
        <v>372</v>
      </c>
      <c r="F131" s="208" t="s">
        <v>373</v>
      </c>
      <c r="G131" s="209" t="s">
        <v>172</v>
      </c>
      <c r="H131" s="210">
        <v>27.587</v>
      </c>
      <c r="I131" s="211"/>
      <c r="J131" s="212">
        <f>ROUND(I131*H131,2)</f>
        <v>0</v>
      </c>
      <c r="K131" s="208" t="s">
        <v>140</v>
      </c>
      <c r="L131" s="45"/>
      <c r="M131" s="213" t="s">
        <v>20</v>
      </c>
      <c r="N131" s="214" t="s">
        <v>48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141</v>
      </c>
      <c r="AT131" s="217" t="s">
        <v>136</v>
      </c>
      <c r="AU131" s="217" t="s">
        <v>87</v>
      </c>
      <c r="AY131" s="18" t="s">
        <v>134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22</v>
      </c>
      <c r="BK131" s="218">
        <f>ROUND(I131*H131,2)</f>
        <v>0</v>
      </c>
      <c r="BL131" s="18" t="s">
        <v>141</v>
      </c>
      <c r="BM131" s="217" t="s">
        <v>374</v>
      </c>
    </row>
    <row r="132" s="12" customFormat="1" ht="25.92" customHeight="1">
      <c r="A132" s="12"/>
      <c r="B132" s="190"/>
      <c r="C132" s="191"/>
      <c r="D132" s="192" t="s">
        <v>76</v>
      </c>
      <c r="E132" s="193" t="s">
        <v>284</v>
      </c>
      <c r="F132" s="193" t="s">
        <v>285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SUM(P133:P138)</f>
        <v>0</v>
      </c>
      <c r="Q132" s="198"/>
      <c r="R132" s="199">
        <f>SUM(R133:R138)</f>
        <v>0</v>
      </c>
      <c r="S132" s="198"/>
      <c r="T132" s="200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156</v>
      </c>
      <c r="AT132" s="202" t="s">
        <v>76</v>
      </c>
      <c r="AU132" s="202" t="s">
        <v>77</v>
      </c>
      <c r="AY132" s="201" t="s">
        <v>134</v>
      </c>
      <c r="BK132" s="203">
        <f>SUM(BK133:BK138)</f>
        <v>0</v>
      </c>
    </row>
    <row r="133" s="2" customFormat="1" ht="14.4" customHeight="1">
      <c r="A133" s="39"/>
      <c r="B133" s="40"/>
      <c r="C133" s="206" t="s">
        <v>7</v>
      </c>
      <c r="D133" s="206" t="s">
        <v>136</v>
      </c>
      <c r="E133" s="207" t="s">
        <v>284</v>
      </c>
      <c r="F133" s="208" t="s">
        <v>295</v>
      </c>
      <c r="G133" s="209" t="s">
        <v>289</v>
      </c>
      <c r="H133" s="210">
        <v>1</v>
      </c>
      <c r="I133" s="211"/>
      <c r="J133" s="212">
        <f>ROUND(I133*H133,2)</f>
        <v>0</v>
      </c>
      <c r="K133" s="208" t="s">
        <v>20</v>
      </c>
      <c r="L133" s="45"/>
      <c r="M133" s="213" t="s">
        <v>20</v>
      </c>
      <c r="N133" s="214" t="s">
        <v>48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290</v>
      </c>
      <c r="AT133" s="217" t="s">
        <v>136</v>
      </c>
      <c r="AU133" s="217" t="s">
        <v>22</v>
      </c>
      <c r="AY133" s="18" t="s">
        <v>134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22</v>
      </c>
      <c r="BK133" s="218">
        <f>ROUND(I133*H133,2)</f>
        <v>0</v>
      </c>
      <c r="BL133" s="18" t="s">
        <v>290</v>
      </c>
      <c r="BM133" s="217" t="s">
        <v>375</v>
      </c>
    </row>
    <row r="134" s="13" customFormat="1">
      <c r="A134" s="13"/>
      <c r="B134" s="219"/>
      <c r="C134" s="220"/>
      <c r="D134" s="221" t="s">
        <v>146</v>
      </c>
      <c r="E134" s="222" t="s">
        <v>20</v>
      </c>
      <c r="F134" s="223" t="s">
        <v>22</v>
      </c>
      <c r="G134" s="220"/>
      <c r="H134" s="224">
        <v>1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146</v>
      </c>
      <c r="AU134" s="230" t="s">
        <v>22</v>
      </c>
      <c r="AV134" s="13" t="s">
        <v>87</v>
      </c>
      <c r="AW134" s="13" t="s">
        <v>38</v>
      </c>
      <c r="AX134" s="13" t="s">
        <v>22</v>
      </c>
      <c r="AY134" s="230" t="s">
        <v>134</v>
      </c>
    </row>
    <row r="135" s="14" customFormat="1">
      <c r="A135" s="14"/>
      <c r="B135" s="231"/>
      <c r="C135" s="232"/>
      <c r="D135" s="221" t="s">
        <v>146</v>
      </c>
      <c r="E135" s="233" t="s">
        <v>20</v>
      </c>
      <c r="F135" s="234" t="s">
        <v>297</v>
      </c>
      <c r="G135" s="232"/>
      <c r="H135" s="233" t="s">
        <v>20</v>
      </c>
      <c r="I135" s="235"/>
      <c r="J135" s="232"/>
      <c r="K135" s="232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146</v>
      </c>
      <c r="AU135" s="240" t="s">
        <v>22</v>
      </c>
      <c r="AV135" s="14" t="s">
        <v>22</v>
      </c>
      <c r="AW135" s="14" t="s">
        <v>38</v>
      </c>
      <c r="AX135" s="14" t="s">
        <v>77</v>
      </c>
      <c r="AY135" s="240" t="s">
        <v>134</v>
      </c>
    </row>
    <row r="136" s="2" customFormat="1" ht="14.4" customHeight="1">
      <c r="A136" s="39"/>
      <c r="B136" s="40"/>
      <c r="C136" s="206" t="s">
        <v>245</v>
      </c>
      <c r="D136" s="206" t="s">
        <v>136</v>
      </c>
      <c r="E136" s="207" t="s">
        <v>287</v>
      </c>
      <c r="F136" s="208" t="s">
        <v>288</v>
      </c>
      <c r="G136" s="209" t="s">
        <v>289</v>
      </c>
      <c r="H136" s="210">
        <v>1</v>
      </c>
      <c r="I136" s="211"/>
      <c r="J136" s="212">
        <f>ROUND(I136*H136,2)</f>
        <v>0</v>
      </c>
      <c r="K136" s="208" t="s">
        <v>20</v>
      </c>
      <c r="L136" s="45"/>
      <c r="M136" s="213" t="s">
        <v>20</v>
      </c>
      <c r="N136" s="214" t="s">
        <v>48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290</v>
      </c>
      <c r="AT136" s="217" t="s">
        <v>136</v>
      </c>
      <c r="AU136" s="217" t="s">
        <v>22</v>
      </c>
      <c r="AY136" s="18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22</v>
      </c>
      <c r="BK136" s="218">
        <f>ROUND(I136*H136,2)</f>
        <v>0</v>
      </c>
      <c r="BL136" s="18" t="s">
        <v>290</v>
      </c>
      <c r="BM136" s="217" t="s">
        <v>376</v>
      </c>
    </row>
    <row r="137" s="14" customFormat="1">
      <c r="A137" s="14"/>
      <c r="B137" s="231"/>
      <c r="C137" s="232"/>
      <c r="D137" s="221" t="s">
        <v>146</v>
      </c>
      <c r="E137" s="233" t="s">
        <v>20</v>
      </c>
      <c r="F137" s="234" t="s">
        <v>292</v>
      </c>
      <c r="G137" s="232"/>
      <c r="H137" s="233" t="s">
        <v>20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146</v>
      </c>
      <c r="AU137" s="240" t="s">
        <v>22</v>
      </c>
      <c r="AV137" s="14" t="s">
        <v>22</v>
      </c>
      <c r="AW137" s="14" t="s">
        <v>38</v>
      </c>
      <c r="AX137" s="14" t="s">
        <v>77</v>
      </c>
      <c r="AY137" s="240" t="s">
        <v>134</v>
      </c>
    </row>
    <row r="138" s="13" customFormat="1">
      <c r="A138" s="13"/>
      <c r="B138" s="219"/>
      <c r="C138" s="220"/>
      <c r="D138" s="221" t="s">
        <v>146</v>
      </c>
      <c r="E138" s="222" t="s">
        <v>20</v>
      </c>
      <c r="F138" s="223" t="s">
        <v>22</v>
      </c>
      <c r="G138" s="220"/>
      <c r="H138" s="224">
        <v>1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146</v>
      </c>
      <c r="AU138" s="230" t="s">
        <v>22</v>
      </c>
      <c r="AV138" s="13" t="s">
        <v>87</v>
      </c>
      <c r="AW138" s="13" t="s">
        <v>38</v>
      </c>
      <c r="AX138" s="13" t="s">
        <v>22</v>
      </c>
      <c r="AY138" s="230" t="s">
        <v>134</v>
      </c>
    </row>
    <row r="139" s="12" customFormat="1" ht="25.92" customHeight="1">
      <c r="A139" s="12"/>
      <c r="B139" s="190"/>
      <c r="C139" s="191"/>
      <c r="D139" s="192" t="s">
        <v>76</v>
      </c>
      <c r="E139" s="193" t="s">
        <v>287</v>
      </c>
      <c r="F139" s="193" t="s">
        <v>298</v>
      </c>
      <c r="G139" s="191"/>
      <c r="H139" s="191"/>
      <c r="I139" s="194"/>
      <c r="J139" s="195">
        <f>BK139</f>
        <v>0</v>
      </c>
      <c r="K139" s="191"/>
      <c r="L139" s="196"/>
      <c r="M139" s="197"/>
      <c r="N139" s="198"/>
      <c r="O139" s="198"/>
      <c r="P139" s="199">
        <f>SUM(P140:P144)</f>
        <v>0</v>
      </c>
      <c r="Q139" s="198"/>
      <c r="R139" s="199">
        <f>SUM(R140:R144)</f>
        <v>0</v>
      </c>
      <c r="S139" s="198"/>
      <c r="T139" s="200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156</v>
      </c>
      <c r="AT139" s="202" t="s">
        <v>76</v>
      </c>
      <c r="AU139" s="202" t="s">
        <v>77</v>
      </c>
      <c r="AY139" s="201" t="s">
        <v>134</v>
      </c>
      <c r="BK139" s="203">
        <f>SUM(BK140:BK144)</f>
        <v>0</v>
      </c>
    </row>
    <row r="140" s="2" customFormat="1" ht="14.4" customHeight="1">
      <c r="A140" s="39"/>
      <c r="B140" s="40"/>
      <c r="C140" s="206" t="s">
        <v>250</v>
      </c>
      <c r="D140" s="206" t="s">
        <v>136</v>
      </c>
      <c r="E140" s="207" t="s">
        <v>300</v>
      </c>
      <c r="F140" s="208" t="s">
        <v>301</v>
      </c>
      <c r="G140" s="209" t="s">
        <v>289</v>
      </c>
      <c r="H140" s="210">
        <v>1</v>
      </c>
      <c r="I140" s="211"/>
      <c r="J140" s="212">
        <f>ROUND(I140*H140,2)</f>
        <v>0</v>
      </c>
      <c r="K140" s="208" t="s">
        <v>20</v>
      </c>
      <c r="L140" s="45"/>
      <c r="M140" s="213" t="s">
        <v>20</v>
      </c>
      <c r="N140" s="214" t="s">
        <v>48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290</v>
      </c>
      <c r="AT140" s="217" t="s">
        <v>136</v>
      </c>
      <c r="AU140" s="217" t="s">
        <v>22</v>
      </c>
      <c r="AY140" s="18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22</v>
      </c>
      <c r="BK140" s="218">
        <f>ROUND(I140*H140,2)</f>
        <v>0</v>
      </c>
      <c r="BL140" s="18" t="s">
        <v>290</v>
      </c>
      <c r="BM140" s="217" t="s">
        <v>377</v>
      </c>
    </row>
    <row r="141" s="2" customFormat="1">
      <c r="A141" s="39"/>
      <c r="B141" s="40"/>
      <c r="C141" s="41"/>
      <c r="D141" s="221" t="s">
        <v>303</v>
      </c>
      <c r="E141" s="41"/>
      <c r="F141" s="262" t="s">
        <v>304</v>
      </c>
      <c r="G141" s="41"/>
      <c r="H141" s="41"/>
      <c r="I141" s="263"/>
      <c r="J141" s="41"/>
      <c r="K141" s="41"/>
      <c r="L141" s="45"/>
      <c r="M141" s="264"/>
      <c r="N141" s="26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303</v>
      </c>
      <c r="AU141" s="18" t="s">
        <v>22</v>
      </c>
    </row>
    <row r="142" s="2" customFormat="1" ht="14.4" customHeight="1">
      <c r="A142" s="39"/>
      <c r="B142" s="40"/>
      <c r="C142" s="206" t="s">
        <v>256</v>
      </c>
      <c r="D142" s="206" t="s">
        <v>136</v>
      </c>
      <c r="E142" s="207" t="s">
        <v>306</v>
      </c>
      <c r="F142" s="208" t="s">
        <v>307</v>
      </c>
      <c r="G142" s="209" t="s">
        <v>289</v>
      </c>
      <c r="H142" s="210">
        <v>1</v>
      </c>
      <c r="I142" s="211"/>
      <c r="J142" s="212">
        <f>ROUND(I142*H142,2)</f>
        <v>0</v>
      </c>
      <c r="K142" s="208" t="s">
        <v>20</v>
      </c>
      <c r="L142" s="45"/>
      <c r="M142" s="213" t="s">
        <v>20</v>
      </c>
      <c r="N142" s="214" t="s">
        <v>48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290</v>
      </c>
      <c r="AT142" s="217" t="s">
        <v>136</v>
      </c>
      <c r="AU142" s="217" t="s">
        <v>22</v>
      </c>
      <c r="AY142" s="18" t="s">
        <v>134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22</v>
      </c>
      <c r="BK142" s="218">
        <f>ROUND(I142*H142,2)</f>
        <v>0</v>
      </c>
      <c r="BL142" s="18" t="s">
        <v>290</v>
      </c>
      <c r="BM142" s="217" t="s">
        <v>378</v>
      </c>
    </row>
    <row r="143" s="2" customFormat="1" ht="14.4" customHeight="1">
      <c r="A143" s="39"/>
      <c r="B143" s="40"/>
      <c r="C143" s="206" t="s">
        <v>260</v>
      </c>
      <c r="D143" s="206" t="s">
        <v>136</v>
      </c>
      <c r="E143" s="207" t="s">
        <v>310</v>
      </c>
      <c r="F143" s="208" t="s">
        <v>311</v>
      </c>
      <c r="G143" s="209" t="s">
        <v>289</v>
      </c>
      <c r="H143" s="210">
        <v>1</v>
      </c>
      <c r="I143" s="211"/>
      <c r="J143" s="212">
        <f>ROUND(I143*H143,2)</f>
        <v>0</v>
      </c>
      <c r="K143" s="208" t="s">
        <v>20</v>
      </c>
      <c r="L143" s="45"/>
      <c r="M143" s="213" t="s">
        <v>20</v>
      </c>
      <c r="N143" s="214" t="s">
        <v>48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290</v>
      </c>
      <c r="AT143" s="217" t="s">
        <v>136</v>
      </c>
      <c r="AU143" s="217" t="s">
        <v>22</v>
      </c>
      <c r="AY143" s="18" t="s">
        <v>134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22</v>
      </c>
      <c r="BK143" s="218">
        <f>ROUND(I143*H143,2)</f>
        <v>0</v>
      </c>
      <c r="BL143" s="18" t="s">
        <v>290</v>
      </c>
      <c r="BM143" s="217" t="s">
        <v>379</v>
      </c>
    </row>
    <row r="144" s="2" customFormat="1">
      <c r="A144" s="39"/>
      <c r="B144" s="40"/>
      <c r="C144" s="41"/>
      <c r="D144" s="221" t="s">
        <v>303</v>
      </c>
      <c r="E144" s="41"/>
      <c r="F144" s="262" t="s">
        <v>313</v>
      </c>
      <c r="G144" s="41"/>
      <c r="H144" s="41"/>
      <c r="I144" s="263"/>
      <c r="J144" s="41"/>
      <c r="K144" s="41"/>
      <c r="L144" s="45"/>
      <c r="M144" s="266"/>
      <c r="N144" s="267"/>
      <c r="O144" s="268"/>
      <c r="P144" s="268"/>
      <c r="Q144" s="268"/>
      <c r="R144" s="268"/>
      <c r="S144" s="268"/>
      <c r="T144" s="26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303</v>
      </c>
      <c r="AU144" s="18" t="s">
        <v>22</v>
      </c>
    </row>
    <row r="145" s="2" customFormat="1" ht="6.96" customHeight="1">
      <c r="A145" s="39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4vfcTWIN6E1KZCFKPv3g5fPL19JE8czxTzhyPX8Z2BoloVbGVRYSRE7OBVWCUJmLkSDUX/f2rq4hxUBFMe6D9A==" hashValue="BaUopU+Pwpv1GRqudSNx0ZkluNOx5v2zF0GjKB7ODfpAxOU3sgGk4a5t1W1YPaezSHpulVngU3Ddby2YHQGQtg==" algorithmName="SHA-512" password="CC35"/>
  <autoFilter ref="C84:K14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105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K.ú. Skramouš - dokumentace I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106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37" t="s">
        <v>380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91</v>
      </c>
      <c r="G11" s="39"/>
      <c r="H11" s="39"/>
      <c r="I11" s="134" t="s">
        <v>21</v>
      </c>
      <c r="J11" s="138" t="s">
        <v>20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23</v>
      </c>
      <c r="E12" s="39"/>
      <c r="F12" s="138" t="s">
        <v>24</v>
      </c>
      <c r="G12" s="39"/>
      <c r="H12" s="39"/>
      <c r="I12" s="134" t="s">
        <v>25</v>
      </c>
      <c r="J12" s="139" t="str">
        <f>'Rekapitulace stavby'!AN8</f>
        <v>29. 11. 2016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29</v>
      </c>
      <c r="E14" s="39"/>
      <c r="F14" s="39"/>
      <c r="G14" s="39"/>
      <c r="H14" s="39"/>
      <c r="I14" s="134" t="s">
        <v>30</v>
      </c>
      <c r="J14" s="138" t="s">
        <v>20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31</v>
      </c>
      <c r="F15" s="39"/>
      <c r="G15" s="39"/>
      <c r="H15" s="39"/>
      <c r="I15" s="134" t="s">
        <v>32</v>
      </c>
      <c r="J15" s="138" t="s">
        <v>20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33</v>
      </c>
      <c r="E17" s="39"/>
      <c r="F17" s="39"/>
      <c r="G17" s="39"/>
      <c r="H17" s="39"/>
      <c r="I17" s="134" t="s">
        <v>30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35</v>
      </c>
      <c r="E20" s="39"/>
      <c r="F20" s="39"/>
      <c r="G20" s="39"/>
      <c r="H20" s="39"/>
      <c r="I20" s="134" t="s">
        <v>30</v>
      </c>
      <c r="J20" s="138" t="s">
        <v>36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37</v>
      </c>
      <c r="F21" s="39"/>
      <c r="G21" s="39"/>
      <c r="H21" s="39"/>
      <c r="I21" s="134" t="s">
        <v>32</v>
      </c>
      <c r="J21" s="138" t="s">
        <v>20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39</v>
      </c>
      <c r="E23" s="39"/>
      <c r="F23" s="39"/>
      <c r="G23" s="39"/>
      <c r="H23" s="39"/>
      <c r="I23" s="134" t="s">
        <v>30</v>
      </c>
      <c r="J23" s="138" t="s">
        <v>20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40</v>
      </c>
      <c r="F24" s="39"/>
      <c r="G24" s="39"/>
      <c r="H24" s="39"/>
      <c r="I24" s="134" t="s">
        <v>32</v>
      </c>
      <c r="J24" s="138" t="s">
        <v>20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41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43</v>
      </c>
      <c r="E30" s="39"/>
      <c r="F30" s="39"/>
      <c r="G30" s="39"/>
      <c r="H30" s="39"/>
      <c r="I30" s="39"/>
      <c r="J30" s="146">
        <f>ROUND(J85,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45</v>
      </c>
      <c r="G32" s="39"/>
      <c r="H32" s="39"/>
      <c r="I32" s="147" t="s">
        <v>44</v>
      </c>
      <c r="J32" s="147" t="s">
        <v>46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47</v>
      </c>
      <c r="E33" s="134" t="s">
        <v>48</v>
      </c>
      <c r="F33" s="149">
        <f>ROUND((SUM(BE85:BE131)),  2)</f>
        <v>0</v>
      </c>
      <c r="G33" s="39"/>
      <c r="H33" s="39"/>
      <c r="I33" s="150">
        <v>0.20999999999999999</v>
      </c>
      <c r="J33" s="149">
        <f>ROUND(((SUM(BE85:BE131))*I33),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49</v>
      </c>
      <c r="F34" s="149">
        <f>ROUND((SUM(BF85:BF131)),  2)</f>
        <v>0</v>
      </c>
      <c r="G34" s="39"/>
      <c r="H34" s="39"/>
      <c r="I34" s="150">
        <v>0.14999999999999999</v>
      </c>
      <c r="J34" s="149">
        <f>ROUND(((SUM(BF85:BF131))*I34),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50</v>
      </c>
      <c r="F35" s="149">
        <f>ROUND((SUM(BG85:BG131)),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51</v>
      </c>
      <c r="F36" s="149">
        <f>ROUND((SUM(BH85:BH131)),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52</v>
      </c>
      <c r="F37" s="149">
        <f>ROUND((SUM(BI85:BI131)),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K.ú. Skramouš - dokumentace I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41"/>
      <c r="D50" s="41"/>
      <c r="E50" s="70" t="str">
        <f>E9</f>
        <v>SO-302 - SO 302 - Odvodňovací příkop OP1 - k.ú. Skramouš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 xml:space="preserve"> </v>
      </c>
      <c r="G52" s="41"/>
      <c r="H52" s="41"/>
      <c r="I52" s="33" t="s">
        <v>25</v>
      </c>
      <c r="J52" s="73" t="str">
        <f>IF(J12="","",J12)</f>
        <v>29. 11. 2016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29</v>
      </c>
      <c r="D54" s="41"/>
      <c r="E54" s="41"/>
      <c r="F54" s="28" t="str">
        <f>E15</f>
        <v>ČR-Státní pozemkový úřad, Mělník</v>
      </c>
      <c r="G54" s="41"/>
      <c r="H54" s="41"/>
      <c r="I54" s="33" t="s">
        <v>35</v>
      </c>
      <c r="J54" s="37" t="str">
        <f>E21</f>
        <v>Artech spol. s 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33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>ing.Žílová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75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113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115</v>
      </c>
      <c r="E62" s="176"/>
      <c r="F62" s="176"/>
      <c r="G62" s="176"/>
      <c r="H62" s="176"/>
      <c r="I62" s="176"/>
      <c r="J62" s="177">
        <f>J112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315</v>
      </c>
      <c r="E63" s="176"/>
      <c r="F63" s="176"/>
      <c r="G63" s="176"/>
      <c r="H63" s="176"/>
      <c r="I63" s="176"/>
      <c r="J63" s="177">
        <f>J117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117</v>
      </c>
      <c r="E64" s="170"/>
      <c r="F64" s="170"/>
      <c r="G64" s="170"/>
      <c r="H64" s="170"/>
      <c r="I64" s="170"/>
      <c r="J64" s="171">
        <f>J119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7"/>
      <c r="C65" s="168"/>
      <c r="D65" s="169" t="s">
        <v>118</v>
      </c>
      <c r="E65" s="170"/>
      <c r="F65" s="170"/>
      <c r="G65" s="170"/>
      <c r="H65" s="170"/>
      <c r="I65" s="170"/>
      <c r="J65" s="171">
        <f>J126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119</v>
      </c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2" t="str">
        <f>E7</f>
        <v>K.ú. Skramouš - dokumentace I</v>
      </c>
      <c r="F75" s="33"/>
      <c r="G75" s="33"/>
      <c r="H75" s="33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106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30" customHeight="1">
      <c r="A77" s="39"/>
      <c r="B77" s="40"/>
      <c r="C77" s="41"/>
      <c r="D77" s="41"/>
      <c r="E77" s="70" t="str">
        <f>E9</f>
        <v>SO-302 - SO 302 - Odvodňovací příkop OP1 - k.ú. Skramouš</v>
      </c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23</v>
      </c>
      <c r="D79" s="41"/>
      <c r="E79" s="41"/>
      <c r="F79" s="28" t="str">
        <f>F12</f>
        <v xml:space="preserve"> </v>
      </c>
      <c r="G79" s="41"/>
      <c r="H79" s="41"/>
      <c r="I79" s="33" t="s">
        <v>25</v>
      </c>
      <c r="J79" s="73" t="str">
        <f>IF(J12="","",J12)</f>
        <v>29. 11. 2016</v>
      </c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E15</f>
        <v>ČR-Státní pozemkový úřad, Mělník</v>
      </c>
      <c r="G81" s="41"/>
      <c r="H81" s="41"/>
      <c r="I81" s="33" t="s">
        <v>35</v>
      </c>
      <c r="J81" s="37" t="str">
        <f>E21</f>
        <v>Artech spol. s r.o.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33</v>
      </c>
      <c r="D82" s="41"/>
      <c r="E82" s="41"/>
      <c r="F82" s="28" t="str">
        <f>IF(E18="","",E18)</f>
        <v>Vyplň údaj</v>
      </c>
      <c r="G82" s="41"/>
      <c r="H82" s="41"/>
      <c r="I82" s="33" t="s">
        <v>39</v>
      </c>
      <c r="J82" s="37" t="str">
        <f>E24</f>
        <v>ing.Žílová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9"/>
      <c r="B84" s="180"/>
      <c r="C84" s="181" t="s">
        <v>120</v>
      </c>
      <c r="D84" s="182" t="s">
        <v>62</v>
      </c>
      <c r="E84" s="182" t="s">
        <v>58</v>
      </c>
      <c r="F84" s="182" t="s">
        <v>59</v>
      </c>
      <c r="G84" s="182" t="s">
        <v>121</v>
      </c>
      <c r="H84" s="182" t="s">
        <v>122</v>
      </c>
      <c r="I84" s="182" t="s">
        <v>123</v>
      </c>
      <c r="J84" s="182" t="s">
        <v>110</v>
      </c>
      <c r="K84" s="183" t="s">
        <v>124</v>
      </c>
      <c r="L84" s="184"/>
      <c r="M84" s="93" t="s">
        <v>20</v>
      </c>
      <c r="N84" s="94" t="s">
        <v>47</v>
      </c>
      <c r="O84" s="94" t="s">
        <v>125</v>
      </c>
      <c r="P84" s="94" t="s">
        <v>126</v>
      </c>
      <c r="Q84" s="94" t="s">
        <v>127</v>
      </c>
      <c r="R84" s="94" t="s">
        <v>128</v>
      </c>
      <c r="S84" s="94" t="s">
        <v>129</v>
      </c>
      <c r="T84" s="95" t="s">
        <v>130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9"/>
      <c r="B85" s="40"/>
      <c r="C85" s="100" t="s">
        <v>131</v>
      </c>
      <c r="D85" s="41"/>
      <c r="E85" s="41"/>
      <c r="F85" s="41"/>
      <c r="G85" s="41"/>
      <c r="H85" s="41"/>
      <c r="I85" s="41"/>
      <c r="J85" s="185">
        <f>BK85</f>
        <v>0</v>
      </c>
      <c r="K85" s="41"/>
      <c r="L85" s="45"/>
      <c r="M85" s="96"/>
      <c r="N85" s="186"/>
      <c r="O85" s="97"/>
      <c r="P85" s="187">
        <f>P86+P119+P126</f>
        <v>0</v>
      </c>
      <c r="Q85" s="97"/>
      <c r="R85" s="187">
        <f>R86+R119+R126</f>
        <v>8.0344379999999997</v>
      </c>
      <c r="S85" s="97"/>
      <c r="T85" s="188">
        <f>T86+T119+T126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76</v>
      </c>
      <c r="AU85" s="18" t="s">
        <v>111</v>
      </c>
      <c r="BK85" s="189">
        <f>BK86+BK119+BK126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132</v>
      </c>
      <c r="F86" s="193" t="s">
        <v>133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P87+P112+P117</f>
        <v>0</v>
      </c>
      <c r="Q86" s="198"/>
      <c r="R86" s="199">
        <f>R87+R112+R117</f>
        <v>8.0344379999999997</v>
      </c>
      <c r="S86" s="198"/>
      <c r="T86" s="200">
        <f>T87+T112+T117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22</v>
      </c>
      <c r="AT86" s="202" t="s">
        <v>76</v>
      </c>
      <c r="AU86" s="202" t="s">
        <v>77</v>
      </c>
      <c r="AY86" s="201" t="s">
        <v>134</v>
      </c>
      <c r="BK86" s="203">
        <f>BK87+BK112+BK117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22</v>
      </c>
      <c r="F87" s="204" t="s">
        <v>135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SUM(P88:P111)</f>
        <v>0</v>
      </c>
      <c r="Q87" s="198"/>
      <c r="R87" s="199">
        <f>SUM(R88:R111)</f>
        <v>8.0344379999999997</v>
      </c>
      <c r="S87" s="198"/>
      <c r="T87" s="200">
        <f>SUM(T88:T111)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22</v>
      </c>
      <c r="AT87" s="202" t="s">
        <v>76</v>
      </c>
      <c r="AU87" s="202" t="s">
        <v>22</v>
      </c>
      <c r="AY87" s="201" t="s">
        <v>134</v>
      </c>
      <c r="BK87" s="203">
        <f>SUM(BK88:BK111)</f>
        <v>0</v>
      </c>
    </row>
    <row r="88" s="2" customFormat="1" ht="37.8" customHeight="1">
      <c r="A88" s="39"/>
      <c r="B88" s="40"/>
      <c r="C88" s="206" t="s">
        <v>22</v>
      </c>
      <c r="D88" s="206" t="s">
        <v>136</v>
      </c>
      <c r="E88" s="207" t="s">
        <v>319</v>
      </c>
      <c r="F88" s="208" t="s">
        <v>320</v>
      </c>
      <c r="G88" s="209" t="s">
        <v>167</v>
      </c>
      <c r="H88" s="210">
        <v>105</v>
      </c>
      <c r="I88" s="211"/>
      <c r="J88" s="212">
        <f>ROUND(I88*H88,2)</f>
        <v>0</v>
      </c>
      <c r="K88" s="208" t="s">
        <v>140</v>
      </c>
      <c r="L88" s="45"/>
      <c r="M88" s="213" t="s">
        <v>20</v>
      </c>
      <c r="N88" s="214" t="s">
        <v>48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141</v>
      </c>
      <c r="AT88" s="217" t="s">
        <v>136</v>
      </c>
      <c r="AU88" s="217" t="s">
        <v>87</v>
      </c>
      <c r="AY88" s="18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22</v>
      </c>
      <c r="BK88" s="218">
        <f>ROUND(I88*H88,2)</f>
        <v>0</v>
      </c>
      <c r="BL88" s="18" t="s">
        <v>141</v>
      </c>
      <c r="BM88" s="217" t="s">
        <v>381</v>
      </c>
    </row>
    <row r="89" s="2" customFormat="1" ht="24.15" customHeight="1">
      <c r="A89" s="39"/>
      <c r="B89" s="40"/>
      <c r="C89" s="206" t="s">
        <v>87</v>
      </c>
      <c r="D89" s="206" t="s">
        <v>136</v>
      </c>
      <c r="E89" s="207" t="s">
        <v>187</v>
      </c>
      <c r="F89" s="208" t="s">
        <v>188</v>
      </c>
      <c r="G89" s="209" t="s">
        <v>167</v>
      </c>
      <c r="H89" s="210">
        <v>38</v>
      </c>
      <c r="I89" s="211"/>
      <c r="J89" s="212">
        <f>ROUND(I89*H89,2)</f>
        <v>0</v>
      </c>
      <c r="K89" s="208" t="s">
        <v>140</v>
      </c>
      <c r="L89" s="45"/>
      <c r="M89" s="213" t="s">
        <v>20</v>
      </c>
      <c r="N89" s="214" t="s">
        <v>48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141</v>
      </c>
      <c r="AT89" s="217" t="s">
        <v>136</v>
      </c>
      <c r="AU89" s="217" t="s">
        <v>87</v>
      </c>
      <c r="AY89" s="18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22</v>
      </c>
      <c r="BK89" s="218">
        <f>ROUND(I89*H89,2)</f>
        <v>0</v>
      </c>
      <c r="BL89" s="18" t="s">
        <v>141</v>
      </c>
      <c r="BM89" s="217" t="s">
        <v>382</v>
      </c>
    </row>
    <row r="90" s="14" customFormat="1">
      <c r="A90" s="14"/>
      <c r="B90" s="231"/>
      <c r="C90" s="232"/>
      <c r="D90" s="221" t="s">
        <v>146</v>
      </c>
      <c r="E90" s="233" t="s">
        <v>20</v>
      </c>
      <c r="F90" s="234" t="s">
        <v>190</v>
      </c>
      <c r="G90" s="232"/>
      <c r="H90" s="233" t="s">
        <v>20</v>
      </c>
      <c r="I90" s="235"/>
      <c r="J90" s="232"/>
      <c r="K90" s="232"/>
      <c r="L90" s="236"/>
      <c r="M90" s="237"/>
      <c r="N90" s="238"/>
      <c r="O90" s="238"/>
      <c r="P90" s="238"/>
      <c r="Q90" s="238"/>
      <c r="R90" s="238"/>
      <c r="S90" s="238"/>
      <c r="T90" s="23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0" t="s">
        <v>146</v>
      </c>
      <c r="AU90" s="240" t="s">
        <v>87</v>
      </c>
      <c r="AV90" s="14" t="s">
        <v>22</v>
      </c>
      <c r="AW90" s="14" t="s">
        <v>38</v>
      </c>
      <c r="AX90" s="14" t="s">
        <v>77</v>
      </c>
      <c r="AY90" s="240" t="s">
        <v>134</v>
      </c>
    </row>
    <row r="91" s="13" customFormat="1">
      <c r="A91" s="13"/>
      <c r="B91" s="219"/>
      <c r="C91" s="220"/>
      <c r="D91" s="221" t="s">
        <v>146</v>
      </c>
      <c r="E91" s="222" t="s">
        <v>20</v>
      </c>
      <c r="F91" s="223" t="s">
        <v>383</v>
      </c>
      <c r="G91" s="220"/>
      <c r="H91" s="224">
        <v>38</v>
      </c>
      <c r="I91" s="225"/>
      <c r="J91" s="220"/>
      <c r="K91" s="220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146</v>
      </c>
      <c r="AU91" s="230" t="s">
        <v>87</v>
      </c>
      <c r="AV91" s="13" t="s">
        <v>87</v>
      </c>
      <c r="AW91" s="13" t="s">
        <v>38</v>
      </c>
      <c r="AX91" s="13" t="s">
        <v>22</v>
      </c>
      <c r="AY91" s="230" t="s">
        <v>134</v>
      </c>
    </row>
    <row r="92" s="2" customFormat="1" ht="24.15" customHeight="1">
      <c r="A92" s="39"/>
      <c r="B92" s="40"/>
      <c r="C92" s="206" t="s">
        <v>148</v>
      </c>
      <c r="D92" s="206" t="s">
        <v>136</v>
      </c>
      <c r="E92" s="207" t="s">
        <v>339</v>
      </c>
      <c r="F92" s="208" t="s">
        <v>340</v>
      </c>
      <c r="G92" s="209" t="s">
        <v>139</v>
      </c>
      <c r="H92" s="210">
        <v>253.19999999999999</v>
      </c>
      <c r="I92" s="211"/>
      <c r="J92" s="212">
        <f>ROUND(I92*H92,2)</f>
        <v>0</v>
      </c>
      <c r="K92" s="208" t="s">
        <v>140</v>
      </c>
      <c r="L92" s="45"/>
      <c r="M92" s="213" t="s">
        <v>20</v>
      </c>
      <c r="N92" s="214" t="s">
        <v>48</v>
      </c>
      <c r="O92" s="85"/>
      <c r="P92" s="215">
        <f>O92*H92</f>
        <v>0</v>
      </c>
      <c r="Q92" s="215">
        <v>0.00020000000000000001</v>
      </c>
      <c r="R92" s="215">
        <f>Q92*H92</f>
        <v>0.050639999999999998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141</v>
      </c>
      <c r="AT92" s="217" t="s">
        <v>136</v>
      </c>
      <c r="AU92" s="217" t="s">
        <v>87</v>
      </c>
      <c r="AY92" s="18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22</v>
      </c>
      <c r="BK92" s="218">
        <f>ROUND(I92*H92,2)</f>
        <v>0</v>
      </c>
      <c r="BL92" s="18" t="s">
        <v>141</v>
      </c>
      <c r="BM92" s="217" t="s">
        <v>384</v>
      </c>
    </row>
    <row r="93" s="13" customFormat="1">
      <c r="A93" s="13"/>
      <c r="B93" s="219"/>
      <c r="C93" s="220"/>
      <c r="D93" s="221" t="s">
        <v>146</v>
      </c>
      <c r="E93" s="222" t="s">
        <v>20</v>
      </c>
      <c r="F93" s="223" t="s">
        <v>385</v>
      </c>
      <c r="G93" s="220"/>
      <c r="H93" s="224">
        <v>253.19999999999999</v>
      </c>
      <c r="I93" s="225"/>
      <c r="J93" s="220"/>
      <c r="K93" s="220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146</v>
      </c>
      <c r="AU93" s="230" t="s">
        <v>87</v>
      </c>
      <c r="AV93" s="13" t="s">
        <v>87</v>
      </c>
      <c r="AW93" s="13" t="s">
        <v>38</v>
      </c>
      <c r="AX93" s="13" t="s">
        <v>22</v>
      </c>
      <c r="AY93" s="230" t="s">
        <v>134</v>
      </c>
    </row>
    <row r="94" s="2" customFormat="1" ht="14.4" customHeight="1">
      <c r="A94" s="39"/>
      <c r="B94" s="40"/>
      <c r="C94" s="241" t="s">
        <v>141</v>
      </c>
      <c r="D94" s="241" t="s">
        <v>198</v>
      </c>
      <c r="E94" s="242" t="s">
        <v>343</v>
      </c>
      <c r="F94" s="243" t="s">
        <v>344</v>
      </c>
      <c r="G94" s="244" t="s">
        <v>201</v>
      </c>
      <c r="H94" s="245">
        <v>3.798</v>
      </c>
      <c r="I94" s="246"/>
      <c r="J94" s="247">
        <f>ROUND(I94*H94,2)</f>
        <v>0</v>
      </c>
      <c r="K94" s="243" t="s">
        <v>140</v>
      </c>
      <c r="L94" s="248"/>
      <c r="M94" s="249" t="s">
        <v>20</v>
      </c>
      <c r="N94" s="250" t="s">
        <v>48</v>
      </c>
      <c r="O94" s="85"/>
      <c r="P94" s="215">
        <f>O94*H94</f>
        <v>0</v>
      </c>
      <c r="Q94" s="215">
        <v>0.001</v>
      </c>
      <c r="R94" s="215">
        <f>Q94*H94</f>
        <v>0.0037980000000000002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169</v>
      </c>
      <c r="AT94" s="217" t="s">
        <v>198</v>
      </c>
      <c r="AU94" s="217" t="s">
        <v>87</v>
      </c>
      <c r="AY94" s="18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22</v>
      </c>
      <c r="BK94" s="218">
        <f>ROUND(I94*H94,2)</f>
        <v>0</v>
      </c>
      <c r="BL94" s="18" t="s">
        <v>141</v>
      </c>
      <c r="BM94" s="217" t="s">
        <v>386</v>
      </c>
    </row>
    <row r="95" s="2" customFormat="1" ht="49.05" customHeight="1">
      <c r="A95" s="39"/>
      <c r="B95" s="40"/>
      <c r="C95" s="206" t="s">
        <v>156</v>
      </c>
      <c r="D95" s="206" t="s">
        <v>136</v>
      </c>
      <c r="E95" s="207" t="s">
        <v>208</v>
      </c>
      <c r="F95" s="208" t="s">
        <v>209</v>
      </c>
      <c r="G95" s="209" t="s">
        <v>139</v>
      </c>
      <c r="H95" s="210">
        <v>253.19999999999999</v>
      </c>
      <c r="I95" s="211"/>
      <c r="J95" s="212">
        <f>ROUND(I95*H95,2)</f>
        <v>0</v>
      </c>
      <c r="K95" s="208" t="s">
        <v>140</v>
      </c>
      <c r="L95" s="45"/>
      <c r="M95" s="213" t="s">
        <v>20</v>
      </c>
      <c r="N95" s="214" t="s">
        <v>48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141</v>
      </c>
      <c r="AT95" s="217" t="s">
        <v>136</v>
      </c>
      <c r="AU95" s="217" t="s">
        <v>87</v>
      </c>
      <c r="AY95" s="18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22</v>
      </c>
      <c r="BK95" s="218">
        <f>ROUND(I95*H95,2)</f>
        <v>0</v>
      </c>
      <c r="BL95" s="18" t="s">
        <v>141</v>
      </c>
      <c r="BM95" s="217" t="s">
        <v>387</v>
      </c>
    </row>
    <row r="96" s="2" customFormat="1" ht="24.15" customHeight="1">
      <c r="A96" s="39"/>
      <c r="B96" s="40"/>
      <c r="C96" s="206" t="s">
        <v>160</v>
      </c>
      <c r="D96" s="206" t="s">
        <v>136</v>
      </c>
      <c r="E96" s="207" t="s">
        <v>222</v>
      </c>
      <c r="F96" s="208" t="s">
        <v>223</v>
      </c>
      <c r="G96" s="209" t="s">
        <v>167</v>
      </c>
      <c r="H96" s="210">
        <v>38</v>
      </c>
      <c r="I96" s="211"/>
      <c r="J96" s="212">
        <f>ROUND(I96*H96,2)</f>
        <v>0</v>
      </c>
      <c r="K96" s="208" t="s">
        <v>20</v>
      </c>
      <c r="L96" s="45"/>
      <c r="M96" s="213" t="s">
        <v>20</v>
      </c>
      <c r="N96" s="214" t="s">
        <v>48</v>
      </c>
      <c r="O96" s="85"/>
      <c r="P96" s="215">
        <f>O96*H96</f>
        <v>0</v>
      </c>
      <c r="Q96" s="215">
        <v>0.20999999999999999</v>
      </c>
      <c r="R96" s="215">
        <f>Q96*H96</f>
        <v>7.9799999999999995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141</v>
      </c>
      <c r="AT96" s="217" t="s">
        <v>136</v>
      </c>
      <c r="AU96" s="217" t="s">
        <v>87</v>
      </c>
      <c r="AY96" s="18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22</v>
      </c>
      <c r="BK96" s="218">
        <f>ROUND(I96*H96,2)</f>
        <v>0</v>
      </c>
      <c r="BL96" s="18" t="s">
        <v>141</v>
      </c>
      <c r="BM96" s="217" t="s">
        <v>388</v>
      </c>
    </row>
    <row r="97" s="13" customFormat="1">
      <c r="A97" s="13"/>
      <c r="B97" s="219"/>
      <c r="C97" s="220"/>
      <c r="D97" s="221" t="s">
        <v>146</v>
      </c>
      <c r="E97" s="222" t="s">
        <v>20</v>
      </c>
      <c r="F97" s="223" t="s">
        <v>383</v>
      </c>
      <c r="G97" s="220"/>
      <c r="H97" s="224">
        <v>38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146</v>
      </c>
      <c r="AU97" s="230" t="s">
        <v>87</v>
      </c>
      <c r="AV97" s="13" t="s">
        <v>87</v>
      </c>
      <c r="AW97" s="13" t="s">
        <v>38</v>
      </c>
      <c r="AX97" s="13" t="s">
        <v>22</v>
      </c>
      <c r="AY97" s="230" t="s">
        <v>134</v>
      </c>
    </row>
    <row r="98" s="14" customFormat="1">
      <c r="A98" s="14"/>
      <c r="B98" s="231"/>
      <c r="C98" s="232"/>
      <c r="D98" s="221" t="s">
        <v>146</v>
      </c>
      <c r="E98" s="233" t="s">
        <v>20</v>
      </c>
      <c r="F98" s="234" t="s">
        <v>225</v>
      </c>
      <c r="G98" s="232"/>
      <c r="H98" s="233" t="s">
        <v>20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146</v>
      </c>
      <c r="AU98" s="240" t="s">
        <v>87</v>
      </c>
      <c r="AV98" s="14" t="s">
        <v>22</v>
      </c>
      <c r="AW98" s="14" t="s">
        <v>38</v>
      </c>
      <c r="AX98" s="14" t="s">
        <v>77</v>
      </c>
      <c r="AY98" s="240" t="s">
        <v>134</v>
      </c>
    </row>
    <row r="99" s="2" customFormat="1" ht="24.15" customHeight="1">
      <c r="A99" s="39"/>
      <c r="B99" s="40"/>
      <c r="C99" s="206" t="s">
        <v>164</v>
      </c>
      <c r="D99" s="206" t="s">
        <v>136</v>
      </c>
      <c r="E99" s="207" t="s">
        <v>227</v>
      </c>
      <c r="F99" s="208" t="s">
        <v>228</v>
      </c>
      <c r="G99" s="209" t="s">
        <v>167</v>
      </c>
      <c r="H99" s="210">
        <v>143</v>
      </c>
      <c r="I99" s="211"/>
      <c r="J99" s="212">
        <f>ROUND(I99*H99,2)</f>
        <v>0</v>
      </c>
      <c r="K99" s="208" t="s">
        <v>20</v>
      </c>
      <c r="L99" s="45"/>
      <c r="M99" s="213" t="s">
        <v>20</v>
      </c>
      <c r="N99" s="214" t="s">
        <v>48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141</v>
      </c>
      <c r="AT99" s="217" t="s">
        <v>136</v>
      </c>
      <c r="AU99" s="217" t="s">
        <v>87</v>
      </c>
      <c r="AY99" s="18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22</v>
      </c>
      <c r="BK99" s="218">
        <f>ROUND(I99*H99,2)</f>
        <v>0</v>
      </c>
      <c r="BL99" s="18" t="s">
        <v>141</v>
      </c>
      <c r="BM99" s="217" t="s">
        <v>389</v>
      </c>
    </row>
    <row r="100" s="14" customFormat="1">
      <c r="A100" s="14"/>
      <c r="B100" s="231"/>
      <c r="C100" s="232"/>
      <c r="D100" s="221" t="s">
        <v>146</v>
      </c>
      <c r="E100" s="233" t="s">
        <v>20</v>
      </c>
      <c r="F100" s="234" t="s">
        <v>230</v>
      </c>
      <c r="G100" s="232"/>
      <c r="H100" s="233" t="s">
        <v>20</v>
      </c>
      <c r="I100" s="235"/>
      <c r="J100" s="232"/>
      <c r="K100" s="232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146</v>
      </c>
      <c r="AU100" s="240" t="s">
        <v>87</v>
      </c>
      <c r="AV100" s="14" t="s">
        <v>22</v>
      </c>
      <c r="AW100" s="14" t="s">
        <v>38</v>
      </c>
      <c r="AX100" s="14" t="s">
        <v>77</v>
      </c>
      <c r="AY100" s="240" t="s">
        <v>134</v>
      </c>
    </row>
    <row r="101" s="14" customFormat="1">
      <c r="A101" s="14"/>
      <c r="B101" s="231"/>
      <c r="C101" s="232"/>
      <c r="D101" s="221" t="s">
        <v>146</v>
      </c>
      <c r="E101" s="233" t="s">
        <v>20</v>
      </c>
      <c r="F101" s="234" t="s">
        <v>231</v>
      </c>
      <c r="G101" s="232"/>
      <c r="H101" s="233" t="s">
        <v>20</v>
      </c>
      <c r="I101" s="235"/>
      <c r="J101" s="232"/>
      <c r="K101" s="232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146</v>
      </c>
      <c r="AU101" s="240" t="s">
        <v>87</v>
      </c>
      <c r="AV101" s="14" t="s">
        <v>22</v>
      </c>
      <c r="AW101" s="14" t="s">
        <v>38</v>
      </c>
      <c r="AX101" s="14" t="s">
        <v>77</v>
      </c>
      <c r="AY101" s="240" t="s">
        <v>134</v>
      </c>
    </row>
    <row r="102" s="13" customFormat="1">
      <c r="A102" s="13"/>
      <c r="B102" s="219"/>
      <c r="C102" s="220"/>
      <c r="D102" s="221" t="s">
        <v>146</v>
      </c>
      <c r="E102" s="222" t="s">
        <v>20</v>
      </c>
      <c r="F102" s="223" t="s">
        <v>390</v>
      </c>
      <c r="G102" s="220"/>
      <c r="H102" s="224">
        <v>105</v>
      </c>
      <c r="I102" s="225"/>
      <c r="J102" s="220"/>
      <c r="K102" s="220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146</v>
      </c>
      <c r="AU102" s="230" t="s">
        <v>87</v>
      </c>
      <c r="AV102" s="13" t="s">
        <v>87</v>
      </c>
      <c r="AW102" s="13" t="s">
        <v>38</v>
      </c>
      <c r="AX102" s="13" t="s">
        <v>77</v>
      </c>
      <c r="AY102" s="230" t="s">
        <v>134</v>
      </c>
    </row>
    <row r="103" s="14" customFormat="1">
      <c r="A103" s="14"/>
      <c r="B103" s="231"/>
      <c r="C103" s="232"/>
      <c r="D103" s="221" t="s">
        <v>146</v>
      </c>
      <c r="E103" s="233" t="s">
        <v>20</v>
      </c>
      <c r="F103" s="234" t="s">
        <v>233</v>
      </c>
      <c r="G103" s="232"/>
      <c r="H103" s="233" t="s">
        <v>20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146</v>
      </c>
      <c r="AU103" s="240" t="s">
        <v>87</v>
      </c>
      <c r="AV103" s="14" t="s">
        <v>22</v>
      </c>
      <c r="AW103" s="14" t="s">
        <v>38</v>
      </c>
      <c r="AX103" s="14" t="s">
        <v>77</v>
      </c>
      <c r="AY103" s="240" t="s">
        <v>134</v>
      </c>
    </row>
    <row r="104" s="13" customFormat="1">
      <c r="A104" s="13"/>
      <c r="B104" s="219"/>
      <c r="C104" s="220"/>
      <c r="D104" s="221" t="s">
        <v>146</v>
      </c>
      <c r="E104" s="222" t="s">
        <v>20</v>
      </c>
      <c r="F104" s="223" t="s">
        <v>77</v>
      </c>
      <c r="G104" s="220"/>
      <c r="H104" s="224">
        <v>0</v>
      </c>
      <c r="I104" s="225"/>
      <c r="J104" s="220"/>
      <c r="K104" s="220"/>
      <c r="L104" s="226"/>
      <c r="M104" s="227"/>
      <c r="N104" s="228"/>
      <c r="O104" s="228"/>
      <c r="P104" s="228"/>
      <c r="Q104" s="228"/>
      <c r="R104" s="228"/>
      <c r="S104" s="228"/>
      <c r="T104" s="22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0" t="s">
        <v>146</v>
      </c>
      <c r="AU104" s="230" t="s">
        <v>87</v>
      </c>
      <c r="AV104" s="13" t="s">
        <v>87</v>
      </c>
      <c r="AW104" s="13" t="s">
        <v>38</v>
      </c>
      <c r="AX104" s="13" t="s">
        <v>77</v>
      </c>
      <c r="AY104" s="230" t="s">
        <v>134</v>
      </c>
    </row>
    <row r="105" s="14" customFormat="1">
      <c r="A105" s="14"/>
      <c r="B105" s="231"/>
      <c r="C105" s="232"/>
      <c r="D105" s="221" t="s">
        <v>146</v>
      </c>
      <c r="E105" s="233" t="s">
        <v>20</v>
      </c>
      <c r="F105" s="234" t="s">
        <v>234</v>
      </c>
      <c r="G105" s="232"/>
      <c r="H105" s="233" t="s">
        <v>20</v>
      </c>
      <c r="I105" s="235"/>
      <c r="J105" s="232"/>
      <c r="K105" s="232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146</v>
      </c>
      <c r="AU105" s="240" t="s">
        <v>87</v>
      </c>
      <c r="AV105" s="14" t="s">
        <v>22</v>
      </c>
      <c r="AW105" s="14" t="s">
        <v>38</v>
      </c>
      <c r="AX105" s="14" t="s">
        <v>77</v>
      </c>
      <c r="AY105" s="240" t="s">
        <v>134</v>
      </c>
    </row>
    <row r="106" s="13" customFormat="1">
      <c r="A106" s="13"/>
      <c r="B106" s="219"/>
      <c r="C106" s="220"/>
      <c r="D106" s="221" t="s">
        <v>146</v>
      </c>
      <c r="E106" s="222" t="s">
        <v>20</v>
      </c>
      <c r="F106" s="223" t="s">
        <v>383</v>
      </c>
      <c r="G106" s="220"/>
      <c r="H106" s="224">
        <v>38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146</v>
      </c>
      <c r="AU106" s="230" t="s">
        <v>87</v>
      </c>
      <c r="AV106" s="13" t="s">
        <v>87</v>
      </c>
      <c r="AW106" s="13" t="s">
        <v>38</v>
      </c>
      <c r="AX106" s="13" t="s">
        <v>77</v>
      </c>
      <c r="AY106" s="230" t="s">
        <v>134</v>
      </c>
    </row>
    <row r="107" s="15" customFormat="1">
      <c r="A107" s="15"/>
      <c r="B107" s="251"/>
      <c r="C107" s="252"/>
      <c r="D107" s="221" t="s">
        <v>146</v>
      </c>
      <c r="E107" s="253" t="s">
        <v>20</v>
      </c>
      <c r="F107" s="254" t="s">
        <v>235</v>
      </c>
      <c r="G107" s="252"/>
      <c r="H107" s="255">
        <v>143</v>
      </c>
      <c r="I107" s="256"/>
      <c r="J107" s="252"/>
      <c r="K107" s="252"/>
      <c r="L107" s="257"/>
      <c r="M107" s="258"/>
      <c r="N107" s="259"/>
      <c r="O107" s="259"/>
      <c r="P107" s="259"/>
      <c r="Q107" s="259"/>
      <c r="R107" s="259"/>
      <c r="S107" s="259"/>
      <c r="T107" s="26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1" t="s">
        <v>146</v>
      </c>
      <c r="AU107" s="261" t="s">
        <v>87</v>
      </c>
      <c r="AV107" s="15" t="s">
        <v>141</v>
      </c>
      <c r="AW107" s="15" t="s">
        <v>38</v>
      </c>
      <c r="AX107" s="15" t="s">
        <v>22</v>
      </c>
      <c r="AY107" s="261" t="s">
        <v>134</v>
      </c>
    </row>
    <row r="108" s="2" customFormat="1" ht="14.4" customHeight="1">
      <c r="A108" s="39"/>
      <c r="B108" s="40"/>
      <c r="C108" s="206" t="s">
        <v>169</v>
      </c>
      <c r="D108" s="206" t="s">
        <v>136</v>
      </c>
      <c r="E108" s="207" t="s">
        <v>237</v>
      </c>
      <c r="F108" s="208" t="s">
        <v>238</v>
      </c>
      <c r="G108" s="209" t="s">
        <v>167</v>
      </c>
      <c r="H108" s="210">
        <v>105</v>
      </c>
      <c r="I108" s="211"/>
      <c r="J108" s="212">
        <f>ROUND(I108*H108,2)</f>
        <v>0</v>
      </c>
      <c r="K108" s="208" t="s">
        <v>20</v>
      </c>
      <c r="L108" s="45"/>
      <c r="M108" s="213" t="s">
        <v>20</v>
      </c>
      <c r="N108" s="214" t="s">
        <v>48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141</v>
      </c>
      <c r="AT108" s="217" t="s">
        <v>136</v>
      </c>
      <c r="AU108" s="217" t="s">
        <v>87</v>
      </c>
      <c r="AY108" s="18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22</v>
      </c>
      <c r="BK108" s="218">
        <f>ROUND(I108*H108,2)</f>
        <v>0</v>
      </c>
      <c r="BL108" s="18" t="s">
        <v>141</v>
      </c>
      <c r="BM108" s="217" t="s">
        <v>391</v>
      </c>
    </row>
    <row r="109" s="13" customFormat="1">
      <c r="A109" s="13"/>
      <c r="B109" s="219"/>
      <c r="C109" s="220"/>
      <c r="D109" s="221" t="s">
        <v>146</v>
      </c>
      <c r="E109" s="222" t="s">
        <v>20</v>
      </c>
      <c r="F109" s="223" t="s">
        <v>390</v>
      </c>
      <c r="G109" s="220"/>
      <c r="H109" s="224">
        <v>105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146</v>
      </c>
      <c r="AU109" s="230" t="s">
        <v>87</v>
      </c>
      <c r="AV109" s="13" t="s">
        <v>87</v>
      </c>
      <c r="AW109" s="13" t="s">
        <v>38</v>
      </c>
      <c r="AX109" s="13" t="s">
        <v>22</v>
      </c>
      <c r="AY109" s="230" t="s">
        <v>134</v>
      </c>
    </row>
    <row r="110" s="14" customFormat="1">
      <c r="A110" s="14"/>
      <c r="B110" s="231"/>
      <c r="C110" s="232"/>
      <c r="D110" s="221" t="s">
        <v>146</v>
      </c>
      <c r="E110" s="233" t="s">
        <v>20</v>
      </c>
      <c r="F110" s="234" t="s">
        <v>240</v>
      </c>
      <c r="G110" s="232"/>
      <c r="H110" s="233" t="s">
        <v>20</v>
      </c>
      <c r="I110" s="235"/>
      <c r="J110" s="232"/>
      <c r="K110" s="232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146</v>
      </c>
      <c r="AU110" s="240" t="s">
        <v>87</v>
      </c>
      <c r="AV110" s="14" t="s">
        <v>22</v>
      </c>
      <c r="AW110" s="14" t="s">
        <v>38</v>
      </c>
      <c r="AX110" s="14" t="s">
        <v>77</v>
      </c>
      <c r="AY110" s="240" t="s">
        <v>134</v>
      </c>
    </row>
    <row r="111" s="14" customFormat="1">
      <c r="A111" s="14"/>
      <c r="B111" s="231"/>
      <c r="C111" s="232"/>
      <c r="D111" s="221" t="s">
        <v>146</v>
      </c>
      <c r="E111" s="233" t="s">
        <v>20</v>
      </c>
      <c r="F111" s="234" t="s">
        <v>176</v>
      </c>
      <c r="G111" s="232"/>
      <c r="H111" s="233" t="s">
        <v>20</v>
      </c>
      <c r="I111" s="235"/>
      <c r="J111" s="232"/>
      <c r="K111" s="232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146</v>
      </c>
      <c r="AU111" s="240" t="s">
        <v>87</v>
      </c>
      <c r="AV111" s="14" t="s">
        <v>22</v>
      </c>
      <c r="AW111" s="14" t="s">
        <v>38</v>
      </c>
      <c r="AX111" s="14" t="s">
        <v>77</v>
      </c>
      <c r="AY111" s="240" t="s">
        <v>134</v>
      </c>
    </row>
    <row r="112" s="12" customFormat="1" ht="22.8" customHeight="1">
      <c r="A112" s="12"/>
      <c r="B112" s="190"/>
      <c r="C112" s="191"/>
      <c r="D112" s="192" t="s">
        <v>76</v>
      </c>
      <c r="E112" s="204" t="s">
        <v>177</v>
      </c>
      <c r="F112" s="204" t="s">
        <v>268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SUM(P113:P116)</f>
        <v>0</v>
      </c>
      <c r="Q112" s="198"/>
      <c r="R112" s="199">
        <f>SUM(R113:R116)</f>
        <v>0</v>
      </c>
      <c r="S112" s="198"/>
      <c r="T112" s="200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22</v>
      </c>
      <c r="AT112" s="202" t="s">
        <v>76</v>
      </c>
      <c r="AU112" s="202" t="s">
        <v>22</v>
      </c>
      <c r="AY112" s="201" t="s">
        <v>134</v>
      </c>
      <c r="BK112" s="203">
        <f>SUM(BK113:BK116)</f>
        <v>0</v>
      </c>
    </row>
    <row r="113" s="2" customFormat="1" ht="24.15" customHeight="1">
      <c r="A113" s="39"/>
      <c r="B113" s="40"/>
      <c r="C113" s="206" t="s">
        <v>177</v>
      </c>
      <c r="D113" s="206" t="s">
        <v>136</v>
      </c>
      <c r="E113" s="207" t="s">
        <v>270</v>
      </c>
      <c r="F113" s="208" t="s">
        <v>392</v>
      </c>
      <c r="G113" s="209" t="s">
        <v>151</v>
      </c>
      <c r="H113" s="210">
        <v>2</v>
      </c>
      <c r="I113" s="211"/>
      <c r="J113" s="212">
        <f>ROUND(I113*H113,2)</f>
        <v>0</v>
      </c>
      <c r="K113" s="208" t="s">
        <v>20</v>
      </c>
      <c r="L113" s="45"/>
      <c r="M113" s="213" t="s">
        <v>20</v>
      </c>
      <c r="N113" s="214" t="s">
        <v>48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141</v>
      </c>
      <c r="AT113" s="217" t="s">
        <v>136</v>
      </c>
      <c r="AU113" s="217" t="s">
        <v>87</v>
      </c>
      <c r="AY113" s="18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22</v>
      </c>
      <c r="BK113" s="218">
        <f>ROUND(I113*H113,2)</f>
        <v>0</v>
      </c>
      <c r="BL113" s="18" t="s">
        <v>141</v>
      </c>
      <c r="BM113" s="217" t="s">
        <v>393</v>
      </c>
    </row>
    <row r="114" s="2" customFormat="1">
      <c r="A114" s="39"/>
      <c r="B114" s="40"/>
      <c r="C114" s="41"/>
      <c r="D114" s="221" t="s">
        <v>303</v>
      </c>
      <c r="E114" s="41"/>
      <c r="F114" s="262" t="s">
        <v>365</v>
      </c>
      <c r="G114" s="41"/>
      <c r="H114" s="41"/>
      <c r="I114" s="263"/>
      <c r="J114" s="41"/>
      <c r="K114" s="41"/>
      <c r="L114" s="45"/>
      <c r="M114" s="264"/>
      <c r="N114" s="26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303</v>
      </c>
      <c r="AU114" s="18" t="s">
        <v>87</v>
      </c>
    </row>
    <row r="115" s="2" customFormat="1" ht="24.15" customHeight="1">
      <c r="A115" s="39"/>
      <c r="B115" s="40"/>
      <c r="C115" s="206" t="s">
        <v>27</v>
      </c>
      <c r="D115" s="206" t="s">
        <v>136</v>
      </c>
      <c r="E115" s="207" t="s">
        <v>274</v>
      </c>
      <c r="F115" s="208" t="s">
        <v>394</v>
      </c>
      <c r="G115" s="209" t="s">
        <v>151</v>
      </c>
      <c r="H115" s="210">
        <v>180</v>
      </c>
      <c r="I115" s="211"/>
      <c r="J115" s="212">
        <f>ROUND(I115*H115,2)</f>
        <v>0</v>
      </c>
      <c r="K115" s="208" t="s">
        <v>20</v>
      </c>
      <c r="L115" s="45"/>
      <c r="M115" s="213" t="s">
        <v>20</v>
      </c>
      <c r="N115" s="214" t="s">
        <v>48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141</v>
      </c>
      <c r="AT115" s="217" t="s">
        <v>136</v>
      </c>
      <c r="AU115" s="217" t="s">
        <v>87</v>
      </c>
      <c r="AY115" s="18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22</v>
      </c>
      <c r="BK115" s="218">
        <f>ROUND(I115*H115,2)</f>
        <v>0</v>
      </c>
      <c r="BL115" s="18" t="s">
        <v>141</v>
      </c>
      <c r="BM115" s="217" t="s">
        <v>395</v>
      </c>
    </row>
    <row r="116" s="13" customFormat="1">
      <c r="A116" s="13"/>
      <c r="B116" s="219"/>
      <c r="C116" s="220"/>
      <c r="D116" s="221" t="s">
        <v>146</v>
      </c>
      <c r="E116" s="222" t="s">
        <v>20</v>
      </c>
      <c r="F116" s="223" t="s">
        <v>367</v>
      </c>
      <c r="G116" s="220"/>
      <c r="H116" s="224">
        <v>180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146</v>
      </c>
      <c r="AU116" s="230" t="s">
        <v>87</v>
      </c>
      <c r="AV116" s="13" t="s">
        <v>87</v>
      </c>
      <c r="AW116" s="13" t="s">
        <v>38</v>
      </c>
      <c r="AX116" s="13" t="s">
        <v>22</v>
      </c>
      <c r="AY116" s="230" t="s">
        <v>134</v>
      </c>
    </row>
    <row r="117" s="12" customFormat="1" ht="22.8" customHeight="1">
      <c r="A117" s="12"/>
      <c r="B117" s="190"/>
      <c r="C117" s="191"/>
      <c r="D117" s="192" t="s">
        <v>76</v>
      </c>
      <c r="E117" s="204" t="s">
        <v>278</v>
      </c>
      <c r="F117" s="204" t="s">
        <v>371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P118</f>
        <v>0</v>
      </c>
      <c r="Q117" s="198"/>
      <c r="R117" s="199">
        <f>R118</f>
        <v>0</v>
      </c>
      <c r="S117" s="198"/>
      <c r="T117" s="200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22</v>
      </c>
      <c r="AT117" s="202" t="s">
        <v>76</v>
      </c>
      <c r="AU117" s="202" t="s">
        <v>22</v>
      </c>
      <c r="AY117" s="201" t="s">
        <v>134</v>
      </c>
      <c r="BK117" s="203">
        <f>BK118</f>
        <v>0</v>
      </c>
    </row>
    <row r="118" s="2" customFormat="1" ht="24.15" customHeight="1">
      <c r="A118" s="39"/>
      <c r="B118" s="40"/>
      <c r="C118" s="206" t="s">
        <v>186</v>
      </c>
      <c r="D118" s="206" t="s">
        <v>136</v>
      </c>
      <c r="E118" s="207" t="s">
        <v>372</v>
      </c>
      <c r="F118" s="208" t="s">
        <v>373</v>
      </c>
      <c r="G118" s="209" t="s">
        <v>172</v>
      </c>
      <c r="H118" s="210">
        <v>8.0340000000000007</v>
      </c>
      <c r="I118" s="211"/>
      <c r="J118" s="212">
        <f>ROUND(I118*H118,2)</f>
        <v>0</v>
      </c>
      <c r="K118" s="208" t="s">
        <v>140</v>
      </c>
      <c r="L118" s="45"/>
      <c r="M118" s="213" t="s">
        <v>20</v>
      </c>
      <c r="N118" s="214" t="s">
        <v>48</v>
      </c>
      <c r="O118" s="85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141</v>
      </c>
      <c r="AT118" s="217" t="s">
        <v>136</v>
      </c>
      <c r="AU118" s="217" t="s">
        <v>87</v>
      </c>
      <c r="AY118" s="18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22</v>
      </c>
      <c r="BK118" s="218">
        <f>ROUND(I118*H118,2)</f>
        <v>0</v>
      </c>
      <c r="BL118" s="18" t="s">
        <v>141</v>
      </c>
      <c r="BM118" s="217" t="s">
        <v>396</v>
      </c>
    </row>
    <row r="119" s="12" customFormat="1" ht="25.92" customHeight="1">
      <c r="A119" s="12"/>
      <c r="B119" s="190"/>
      <c r="C119" s="191"/>
      <c r="D119" s="192" t="s">
        <v>76</v>
      </c>
      <c r="E119" s="193" t="s">
        <v>284</v>
      </c>
      <c r="F119" s="193" t="s">
        <v>285</v>
      </c>
      <c r="G119" s="191"/>
      <c r="H119" s="191"/>
      <c r="I119" s="194"/>
      <c r="J119" s="195">
        <f>BK119</f>
        <v>0</v>
      </c>
      <c r="K119" s="191"/>
      <c r="L119" s="196"/>
      <c r="M119" s="197"/>
      <c r="N119" s="198"/>
      <c r="O119" s="198"/>
      <c r="P119" s="199">
        <f>SUM(P120:P125)</f>
        <v>0</v>
      </c>
      <c r="Q119" s="198"/>
      <c r="R119" s="199">
        <f>SUM(R120:R125)</f>
        <v>0</v>
      </c>
      <c r="S119" s="198"/>
      <c r="T119" s="200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156</v>
      </c>
      <c r="AT119" s="202" t="s">
        <v>76</v>
      </c>
      <c r="AU119" s="202" t="s">
        <v>77</v>
      </c>
      <c r="AY119" s="201" t="s">
        <v>134</v>
      </c>
      <c r="BK119" s="203">
        <f>SUM(BK120:BK125)</f>
        <v>0</v>
      </c>
    </row>
    <row r="120" s="2" customFormat="1" ht="14.4" customHeight="1">
      <c r="A120" s="39"/>
      <c r="B120" s="40"/>
      <c r="C120" s="206" t="s">
        <v>192</v>
      </c>
      <c r="D120" s="206" t="s">
        <v>136</v>
      </c>
      <c r="E120" s="207" t="s">
        <v>287</v>
      </c>
      <c r="F120" s="208" t="s">
        <v>288</v>
      </c>
      <c r="G120" s="209" t="s">
        <v>289</v>
      </c>
      <c r="H120" s="210">
        <v>1</v>
      </c>
      <c r="I120" s="211"/>
      <c r="J120" s="212">
        <f>ROUND(I120*H120,2)</f>
        <v>0</v>
      </c>
      <c r="K120" s="208" t="s">
        <v>20</v>
      </c>
      <c r="L120" s="45"/>
      <c r="M120" s="213" t="s">
        <v>20</v>
      </c>
      <c r="N120" s="214" t="s">
        <v>48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290</v>
      </c>
      <c r="AT120" s="217" t="s">
        <v>136</v>
      </c>
      <c r="AU120" s="217" t="s">
        <v>22</v>
      </c>
      <c r="AY120" s="18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22</v>
      </c>
      <c r="BK120" s="218">
        <f>ROUND(I120*H120,2)</f>
        <v>0</v>
      </c>
      <c r="BL120" s="18" t="s">
        <v>290</v>
      </c>
      <c r="BM120" s="217" t="s">
        <v>397</v>
      </c>
    </row>
    <row r="121" s="14" customFormat="1">
      <c r="A121" s="14"/>
      <c r="B121" s="231"/>
      <c r="C121" s="232"/>
      <c r="D121" s="221" t="s">
        <v>146</v>
      </c>
      <c r="E121" s="233" t="s">
        <v>20</v>
      </c>
      <c r="F121" s="234" t="s">
        <v>292</v>
      </c>
      <c r="G121" s="232"/>
      <c r="H121" s="233" t="s">
        <v>20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146</v>
      </c>
      <c r="AU121" s="240" t="s">
        <v>22</v>
      </c>
      <c r="AV121" s="14" t="s">
        <v>22</v>
      </c>
      <c r="AW121" s="14" t="s">
        <v>38</v>
      </c>
      <c r="AX121" s="14" t="s">
        <v>77</v>
      </c>
      <c r="AY121" s="240" t="s">
        <v>134</v>
      </c>
    </row>
    <row r="122" s="13" customFormat="1">
      <c r="A122" s="13"/>
      <c r="B122" s="219"/>
      <c r="C122" s="220"/>
      <c r="D122" s="221" t="s">
        <v>146</v>
      </c>
      <c r="E122" s="222" t="s">
        <v>20</v>
      </c>
      <c r="F122" s="223" t="s">
        <v>22</v>
      </c>
      <c r="G122" s="220"/>
      <c r="H122" s="224">
        <v>1</v>
      </c>
      <c r="I122" s="225"/>
      <c r="J122" s="220"/>
      <c r="K122" s="220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146</v>
      </c>
      <c r="AU122" s="230" t="s">
        <v>22</v>
      </c>
      <c r="AV122" s="13" t="s">
        <v>87</v>
      </c>
      <c r="AW122" s="13" t="s">
        <v>38</v>
      </c>
      <c r="AX122" s="13" t="s">
        <v>22</v>
      </c>
      <c r="AY122" s="230" t="s">
        <v>134</v>
      </c>
    </row>
    <row r="123" s="2" customFormat="1" ht="14.4" customHeight="1">
      <c r="A123" s="39"/>
      <c r="B123" s="40"/>
      <c r="C123" s="206" t="s">
        <v>197</v>
      </c>
      <c r="D123" s="206" t="s">
        <v>136</v>
      </c>
      <c r="E123" s="207" t="s">
        <v>294</v>
      </c>
      <c r="F123" s="208" t="s">
        <v>295</v>
      </c>
      <c r="G123" s="209" t="s">
        <v>289</v>
      </c>
      <c r="H123" s="210">
        <v>1</v>
      </c>
      <c r="I123" s="211"/>
      <c r="J123" s="212">
        <f>ROUND(I123*H123,2)</f>
        <v>0</v>
      </c>
      <c r="K123" s="208" t="s">
        <v>20</v>
      </c>
      <c r="L123" s="45"/>
      <c r="M123" s="213" t="s">
        <v>20</v>
      </c>
      <c r="N123" s="214" t="s">
        <v>48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290</v>
      </c>
      <c r="AT123" s="217" t="s">
        <v>136</v>
      </c>
      <c r="AU123" s="217" t="s">
        <v>22</v>
      </c>
      <c r="AY123" s="18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22</v>
      </c>
      <c r="BK123" s="218">
        <f>ROUND(I123*H123,2)</f>
        <v>0</v>
      </c>
      <c r="BL123" s="18" t="s">
        <v>290</v>
      </c>
      <c r="BM123" s="217" t="s">
        <v>398</v>
      </c>
    </row>
    <row r="124" s="13" customFormat="1">
      <c r="A124" s="13"/>
      <c r="B124" s="219"/>
      <c r="C124" s="220"/>
      <c r="D124" s="221" t="s">
        <v>146</v>
      </c>
      <c r="E124" s="222" t="s">
        <v>20</v>
      </c>
      <c r="F124" s="223" t="s">
        <v>22</v>
      </c>
      <c r="G124" s="220"/>
      <c r="H124" s="224">
        <v>1</v>
      </c>
      <c r="I124" s="225"/>
      <c r="J124" s="220"/>
      <c r="K124" s="220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146</v>
      </c>
      <c r="AU124" s="230" t="s">
        <v>22</v>
      </c>
      <c r="AV124" s="13" t="s">
        <v>87</v>
      </c>
      <c r="AW124" s="13" t="s">
        <v>38</v>
      </c>
      <c r="AX124" s="13" t="s">
        <v>22</v>
      </c>
      <c r="AY124" s="230" t="s">
        <v>134</v>
      </c>
    </row>
    <row r="125" s="14" customFormat="1">
      <c r="A125" s="14"/>
      <c r="B125" s="231"/>
      <c r="C125" s="232"/>
      <c r="D125" s="221" t="s">
        <v>146</v>
      </c>
      <c r="E125" s="233" t="s">
        <v>20</v>
      </c>
      <c r="F125" s="234" t="s">
        <v>297</v>
      </c>
      <c r="G125" s="232"/>
      <c r="H125" s="233" t="s">
        <v>20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146</v>
      </c>
      <c r="AU125" s="240" t="s">
        <v>22</v>
      </c>
      <c r="AV125" s="14" t="s">
        <v>22</v>
      </c>
      <c r="AW125" s="14" t="s">
        <v>38</v>
      </c>
      <c r="AX125" s="14" t="s">
        <v>77</v>
      </c>
      <c r="AY125" s="240" t="s">
        <v>134</v>
      </c>
    </row>
    <row r="126" s="12" customFormat="1" ht="25.92" customHeight="1">
      <c r="A126" s="12"/>
      <c r="B126" s="190"/>
      <c r="C126" s="191"/>
      <c r="D126" s="192" t="s">
        <v>76</v>
      </c>
      <c r="E126" s="193" t="s">
        <v>287</v>
      </c>
      <c r="F126" s="193" t="s">
        <v>298</v>
      </c>
      <c r="G126" s="191"/>
      <c r="H126" s="191"/>
      <c r="I126" s="194"/>
      <c r="J126" s="195">
        <f>BK126</f>
        <v>0</v>
      </c>
      <c r="K126" s="191"/>
      <c r="L126" s="196"/>
      <c r="M126" s="197"/>
      <c r="N126" s="198"/>
      <c r="O126" s="198"/>
      <c r="P126" s="199">
        <f>SUM(P127:P131)</f>
        <v>0</v>
      </c>
      <c r="Q126" s="198"/>
      <c r="R126" s="199">
        <f>SUM(R127:R131)</f>
        <v>0</v>
      </c>
      <c r="S126" s="198"/>
      <c r="T126" s="200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156</v>
      </c>
      <c r="AT126" s="202" t="s">
        <v>76</v>
      </c>
      <c r="AU126" s="202" t="s">
        <v>77</v>
      </c>
      <c r="AY126" s="201" t="s">
        <v>134</v>
      </c>
      <c r="BK126" s="203">
        <f>SUM(BK127:BK131)</f>
        <v>0</v>
      </c>
    </row>
    <row r="127" s="2" customFormat="1" ht="14.4" customHeight="1">
      <c r="A127" s="39"/>
      <c r="B127" s="40"/>
      <c r="C127" s="206" t="s">
        <v>204</v>
      </c>
      <c r="D127" s="206" t="s">
        <v>136</v>
      </c>
      <c r="E127" s="207" t="s">
        <v>300</v>
      </c>
      <c r="F127" s="208" t="s">
        <v>301</v>
      </c>
      <c r="G127" s="209" t="s">
        <v>289</v>
      </c>
      <c r="H127" s="210">
        <v>1</v>
      </c>
      <c r="I127" s="211"/>
      <c r="J127" s="212">
        <f>ROUND(I127*H127,2)</f>
        <v>0</v>
      </c>
      <c r="K127" s="208" t="s">
        <v>20</v>
      </c>
      <c r="L127" s="45"/>
      <c r="M127" s="213" t="s">
        <v>20</v>
      </c>
      <c r="N127" s="214" t="s">
        <v>48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290</v>
      </c>
      <c r="AT127" s="217" t="s">
        <v>136</v>
      </c>
      <c r="AU127" s="217" t="s">
        <v>22</v>
      </c>
      <c r="AY127" s="18" t="s">
        <v>134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22</v>
      </c>
      <c r="BK127" s="218">
        <f>ROUND(I127*H127,2)</f>
        <v>0</v>
      </c>
      <c r="BL127" s="18" t="s">
        <v>290</v>
      </c>
      <c r="BM127" s="217" t="s">
        <v>399</v>
      </c>
    </row>
    <row r="128" s="2" customFormat="1">
      <c r="A128" s="39"/>
      <c r="B128" s="40"/>
      <c r="C128" s="41"/>
      <c r="D128" s="221" t="s">
        <v>303</v>
      </c>
      <c r="E128" s="41"/>
      <c r="F128" s="262" t="s">
        <v>304</v>
      </c>
      <c r="G128" s="41"/>
      <c r="H128" s="41"/>
      <c r="I128" s="263"/>
      <c r="J128" s="41"/>
      <c r="K128" s="41"/>
      <c r="L128" s="45"/>
      <c r="M128" s="264"/>
      <c r="N128" s="26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303</v>
      </c>
      <c r="AU128" s="18" t="s">
        <v>22</v>
      </c>
    </row>
    <row r="129" s="2" customFormat="1" ht="14.4" customHeight="1">
      <c r="A129" s="39"/>
      <c r="B129" s="40"/>
      <c r="C129" s="206" t="s">
        <v>8</v>
      </c>
      <c r="D129" s="206" t="s">
        <v>136</v>
      </c>
      <c r="E129" s="207" t="s">
        <v>306</v>
      </c>
      <c r="F129" s="208" t="s">
        <v>307</v>
      </c>
      <c r="G129" s="209" t="s">
        <v>289</v>
      </c>
      <c r="H129" s="210">
        <v>1</v>
      </c>
      <c r="I129" s="211"/>
      <c r="J129" s="212">
        <f>ROUND(I129*H129,2)</f>
        <v>0</v>
      </c>
      <c r="K129" s="208" t="s">
        <v>20</v>
      </c>
      <c r="L129" s="45"/>
      <c r="M129" s="213" t="s">
        <v>20</v>
      </c>
      <c r="N129" s="214" t="s">
        <v>48</v>
      </c>
      <c r="O129" s="85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290</v>
      </c>
      <c r="AT129" s="217" t="s">
        <v>136</v>
      </c>
      <c r="AU129" s="217" t="s">
        <v>22</v>
      </c>
      <c r="AY129" s="18" t="s">
        <v>134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22</v>
      </c>
      <c r="BK129" s="218">
        <f>ROUND(I129*H129,2)</f>
        <v>0</v>
      </c>
      <c r="BL129" s="18" t="s">
        <v>290</v>
      </c>
      <c r="BM129" s="217" t="s">
        <v>400</v>
      </c>
    </row>
    <row r="130" s="2" customFormat="1" ht="14.4" customHeight="1">
      <c r="A130" s="39"/>
      <c r="B130" s="40"/>
      <c r="C130" s="206" t="s">
        <v>212</v>
      </c>
      <c r="D130" s="206" t="s">
        <v>136</v>
      </c>
      <c r="E130" s="207" t="s">
        <v>310</v>
      </c>
      <c r="F130" s="208" t="s">
        <v>311</v>
      </c>
      <c r="G130" s="209" t="s">
        <v>289</v>
      </c>
      <c r="H130" s="210">
        <v>1</v>
      </c>
      <c r="I130" s="211"/>
      <c r="J130" s="212">
        <f>ROUND(I130*H130,2)</f>
        <v>0</v>
      </c>
      <c r="K130" s="208" t="s">
        <v>20</v>
      </c>
      <c r="L130" s="45"/>
      <c r="M130" s="213" t="s">
        <v>20</v>
      </c>
      <c r="N130" s="214" t="s">
        <v>48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290</v>
      </c>
      <c r="AT130" s="217" t="s">
        <v>136</v>
      </c>
      <c r="AU130" s="217" t="s">
        <v>22</v>
      </c>
      <c r="AY130" s="18" t="s">
        <v>134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22</v>
      </c>
      <c r="BK130" s="218">
        <f>ROUND(I130*H130,2)</f>
        <v>0</v>
      </c>
      <c r="BL130" s="18" t="s">
        <v>290</v>
      </c>
      <c r="BM130" s="217" t="s">
        <v>401</v>
      </c>
    </row>
    <row r="131" s="2" customFormat="1">
      <c r="A131" s="39"/>
      <c r="B131" s="40"/>
      <c r="C131" s="41"/>
      <c r="D131" s="221" t="s">
        <v>303</v>
      </c>
      <c r="E131" s="41"/>
      <c r="F131" s="262" t="s">
        <v>313</v>
      </c>
      <c r="G131" s="41"/>
      <c r="H131" s="41"/>
      <c r="I131" s="263"/>
      <c r="J131" s="41"/>
      <c r="K131" s="41"/>
      <c r="L131" s="45"/>
      <c r="M131" s="266"/>
      <c r="N131" s="267"/>
      <c r="O131" s="268"/>
      <c r="P131" s="268"/>
      <c r="Q131" s="268"/>
      <c r="R131" s="268"/>
      <c r="S131" s="268"/>
      <c r="T131" s="26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303</v>
      </c>
      <c r="AU131" s="18" t="s">
        <v>22</v>
      </c>
    </row>
    <row r="132" s="2" customFormat="1" ht="6.96" customHeight="1">
      <c r="A132" s="39"/>
      <c r="B132" s="60"/>
      <c r="C132" s="61"/>
      <c r="D132" s="61"/>
      <c r="E132" s="61"/>
      <c r="F132" s="61"/>
      <c r="G132" s="61"/>
      <c r="H132" s="61"/>
      <c r="I132" s="61"/>
      <c r="J132" s="61"/>
      <c r="K132" s="61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MpdiBla085iVeiOXLvQ469Ozege7OZXfcZiKmAmmQC6ZEt+tpcIrCUqXVnh2p7SmkF/lUd16yKrBIm+gzyYs1g==" hashValue="vBzvkeKzyset+BGdoafkagXTJ1R/4Q/LxSXfPStYNiQRGK92scqZMK4XIcffZvj/DMAAsHe0rhF9KSt+tAKNVQ==" algorithmName="SHA-512" password="CC35"/>
  <autoFilter ref="C84:K13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105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K.ú. Skramouš - dokumentace I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106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402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98</v>
      </c>
      <c r="G11" s="39"/>
      <c r="H11" s="39"/>
      <c r="I11" s="134" t="s">
        <v>21</v>
      </c>
      <c r="J11" s="138" t="s">
        <v>20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23</v>
      </c>
      <c r="E12" s="39"/>
      <c r="F12" s="138" t="s">
        <v>24</v>
      </c>
      <c r="G12" s="39"/>
      <c r="H12" s="39"/>
      <c r="I12" s="134" t="s">
        <v>25</v>
      </c>
      <c r="J12" s="139" t="str">
        <f>'Rekapitulace stavby'!AN8</f>
        <v>29. 11. 2016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29</v>
      </c>
      <c r="E14" s="39"/>
      <c r="F14" s="39"/>
      <c r="G14" s="39"/>
      <c r="H14" s="39"/>
      <c r="I14" s="134" t="s">
        <v>30</v>
      </c>
      <c r="J14" s="138" t="s">
        <v>20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31</v>
      </c>
      <c r="F15" s="39"/>
      <c r="G15" s="39"/>
      <c r="H15" s="39"/>
      <c r="I15" s="134" t="s">
        <v>32</v>
      </c>
      <c r="J15" s="138" t="s">
        <v>20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33</v>
      </c>
      <c r="E17" s="39"/>
      <c r="F17" s="39"/>
      <c r="G17" s="39"/>
      <c r="H17" s="39"/>
      <c r="I17" s="134" t="s">
        <v>30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35</v>
      </c>
      <c r="E20" s="39"/>
      <c r="F20" s="39"/>
      <c r="G20" s="39"/>
      <c r="H20" s="39"/>
      <c r="I20" s="134" t="s">
        <v>30</v>
      </c>
      <c r="J20" s="138" t="s">
        <v>36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37</v>
      </c>
      <c r="F21" s="39"/>
      <c r="G21" s="39"/>
      <c r="H21" s="39"/>
      <c r="I21" s="134" t="s">
        <v>32</v>
      </c>
      <c r="J21" s="138" t="s">
        <v>20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39</v>
      </c>
      <c r="E23" s="39"/>
      <c r="F23" s="39"/>
      <c r="G23" s="39"/>
      <c r="H23" s="39"/>
      <c r="I23" s="134" t="s">
        <v>30</v>
      </c>
      <c r="J23" s="138" t="s">
        <v>20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40</v>
      </c>
      <c r="F24" s="39"/>
      <c r="G24" s="39"/>
      <c r="H24" s="39"/>
      <c r="I24" s="134" t="s">
        <v>32</v>
      </c>
      <c r="J24" s="138" t="s">
        <v>20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41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43</v>
      </c>
      <c r="E30" s="39"/>
      <c r="F30" s="39"/>
      <c r="G30" s="39"/>
      <c r="H30" s="39"/>
      <c r="I30" s="39"/>
      <c r="J30" s="146">
        <f>ROUND(J86,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45</v>
      </c>
      <c r="G32" s="39"/>
      <c r="H32" s="39"/>
      <c r="I32" s="147" t="s">
        <v>44</v>
      </c>
      <c r="J32" s="147" t="s">
        <v>46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47</v>
      </c>
      <c r="E33" s="134" t="s">
        <v>48</v>
      </c>
      <c r="F33" s="149">
        <f>ROUND((SUM(BE86:BE144)),  2)</f>
        <v>0</v>
      </c>
      <c r="G33" s="39"/>
      <c r="H33" s="39"/>
      <c r="I33" s="150">
        <v>0.20999999999999999</v>
      </c>
      <c r="J33" s="149">
        <f>ROUND(((SUM(BE86:BE144))*I33),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49</v>
      </c>
      <c r="F34" s="149">
        <f>ROUND((SUM(BF86:BF144)),  2)</f>
        <v>0</v>
      </c>
      <c r="G34" s="39"/>
      <c r="H34" s="39"/>
      <c r="I34" s="150">
        <v>0.14999999999999999</v>
      </c>
      <c r="J34" s="149">
        <f>ROUND(((SUM(BF86:BF144))*I34),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50</v>
      </c>
      <c r="F35" s="149">
        <f>ROUND((SUM(BG86:BG144)),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51</v>
      </c>
      <c r="F36" s="149">
        <f>ROUND((SUM(BH86:BH144)),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52</v>
      </c>
      <c r="F37" s="149">
        <f>ROUND((SUM(BI86:BI144)),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K.ú. Skramouš - dokumentace I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SO-303 - SO 303 - Propustek u OP1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 xml:space="preserve"> </v>
      </c>
      <c r="G52" s="41"/>
      <c r="H52" s="41"/>
      <c r="I52" s="33" t="s">
        <v>25</v>
      </c>
      <c r="J52" s="73" t="str">
        <f>IF(J12="","",J12)</f>
        <v>29. 11. 2016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29</v>
      </c>
      <c r="D54" s="41"/>
      <c r="E54" s="41"/>
      <c r="F54" s="28" t="str">
        <f>E15</f>
        <v>ČR-Státní pozemkový úřad, Mělník</v>
      </c>
      <c r="G54" s="41"/>
      <c r="H54" s="41"/>
      <c r="I54" s="33" t="s">
        <v>35</v>
      </c>
      <c r="J54" s="37" t="str">
        <f>E21</f>
        <v>Artech spol. s 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33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>ing.Žílová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75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403</v>
      </c>
      <c r="E62" s="176"/>
      <c r="F62" s="176"/>
      <c r="G62" s="176"/>
      <c r="H62" s="176"/>
      <c r="I62" s="176"/>
      <c r="J62" s="177">
        <f>J114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115</v>
      </c>
      <c r="E63" s="176"/>
      <c r="F63" s="176"/>
      <c r="G63" s="176"/>
      <c r="H63" s="176"/>
      <c r="I63" s="176"/>
      <c r="J63" s="177">
        <f>J119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315</v>
      </c>
      <c r="E64" s="176"/>
      <c r="F64" s="176"/>
      <c r="G64" s="176"/>
      <c r="H64" s="176"/>
      <c r="I64" s="176"/>
      <c r="J64" s="177">
        <f>J130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117</v>
      </c>
      <c r="E65" s="170"/>
      <c r="F65" s="170"/>
      <c r="G65" s="170"/>
      <c r="H65" s="170"/>
      <c r="I65" s="170"/>
      <c r="J65" s="171">
        <f>J132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7"/>
      <c r="C66" s="168"/>
      <c r="D66" s="169" t="s">
        <v>118</v>
      </c>
      <c r="E66" s="170"/>
      <c r="F66" s="170"/>
      <c r="G66" s="170"/>
      <c r="H66" s="170"/>
      <c r="I66" s="170"/>
      <c r="J66" s="171">
        <f>J139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119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2" t="str">
        <f>E7</f>
        <v>K.ú. Skramouš - dokumentace I</v>
      </c>
      <c r="F76" s="33"/>
      <c r="G76" s="33"/>
      <c r="H76" s="33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106</v>
      </c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SO-303 - SO 303 - Propustek u OP1</v>
      </c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23</v>
      </c>
      <c r="D80" s="41"/>
      <c r="E80" s="41"/>
      <c r="F80" s="28" t="str">
        <f>F12</f>
        <v xml:space="preserve"> </v>
      </c>
      <c r="G80" s="41"/>
      <c r="H80" s="41"/>
      <c r="I80" s="33" t="s">
        <v>25</v>
      </c>
      <c r="J80" s="73" t="str">
        <f>IF(J12="","",J12)</f>
        <v>29. 11. 2016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E15</f>
        <v>ČR-Státní pozemkový úřad, Mělník</v>
      </c>
      <c r="G82" s="41"/>
      <c r="H82" s="41"/>
      <c r="I82" s="33" t="s">
        <v>35</v>
      </c>
      <c r="J82" s="37" t="str">
        <f>E21</f>
        <v>Artech spol. s r.o.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33</v>
      </c>
      <c r="D83" s="41"/>
      <c r="E83" s="41"/>
      <c r="F83" s="28" t="str">
        <f>IF(E18="","",E18)</f>
        <v>Vyplň údaj</v>
      </c>
      <c r="G83" s="41"/>
      <c r="H83" s="41"/>
      <c r="I83" s="33" t="s">
        <v>39</v>
      </c>
      <c r="J83" s="37" t="str">
        <f>E24</f>
        <v>ing.Žílová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9"/>
      <c r="B85" s="180"/>
      <c r="C85" s="181" t="s">
        <v>120</v>
      </c>
      <c r="D85" s="182" t="s">
        <v>62</v>
      </c>
      <c r="E85" s="182" t="s">
        <v>58</v>
      </c>
      <c r="F85" s="182" t="s">
        <v>59</v>
      </c>
      <c r="G85" s="182" t="s">
        <v>121</v>
      </c>
      <c r="H85" s="182" t="s">
        <v>122</v>
      </c>
      <c r="I85" s="182" t="s">
        <v>123</v>
      </c>
      <c r="J85" s="182" t="s">
        <v>110</v>
      </c>
      <c r="K85" s="183" t="s">
        <v>124</v>
      </c>
      <c r="L85" s="184"/>
      <c r="M85" s="93" t="s">
        <v>20</v>
      </c>
      <c r="N85" s="94" t="s">
        <v>47</v>
      </c>
      <c r="O85" s="94" t="s">
        <v>125</v>
      </c>
      <c r="P85" s="94" t="s">
        <v>126</v>
      </c>
      <c r="Q85" s="94" t="s">
        <v>127</v>
      </c>
      <c r="R85" s="94" t="s">
        <v>128</v>
      </c>
      <c r="S85" s="94" t="s">
        <v>129</v>
      </c>
      <c r="T85" s="95" t="s">
        <v>130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9"/>
      <c r="B86" s="40"/>
      <c r="C86" s="100" t="s">
        <v>131</v>
      </c>
      <c r="D86" s="41"/>
      <c r="E86" s="41"/>
      <c r="F86" s="41"/>
      <c r="G86" s="41"/>
      <c r="H86" s="41"/>
      <c r="I86" s="41"/>
      <c r="J86" s="185">
        <f>BK86</f>
        <v>0</v>
      </c>
      <c r="K86" s="41"/>
      <c r="L86" s="45"/>
      <c r="M86" s="96"/>
      <c r="N86" s="186"/>
      <c r="O86" s="97"/>
      <c r="P86" s="187">
        <f>P87+P132+P139</f>
        <v>0</v>
      </c>
      <c r="Q86" s="97"/>
      <c r="R86" s="187">
        <f>R87+R132+R139</f>
        <v>91.156995999999992</v>
      </c>
      <c r="S86" s="97"/>
      <c r="T86" s="188">
        <f>T87+T132+T139</f>
        <v>10.319999999999999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76</v>
      </c>
      <c r="AU86" s="18" t="s">
        <v>111</v>
      </c>
      <c r="BK86" s="189">
        <f>BK87+BK132+BK139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132</v>
      </c>
      <c r="F87" s="193" t="s">
        <v>133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P88+P114+P119+P130</f>
        <v>0</v>
      </c>
      <c r="Q87" s="198"/>
      <c r="R87" s="199">
        <f>R88+R114+R119+R130</f>
        <v>91.156995999999992</v>
      </c>
      <c r="S87" s="198"/>
      <c r="T87" s="200">
        <f>T88+T114+T119+T130</f>
        <v>10.319999999999999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22</v>
      </c>
      <c r="AT87" s="202" t="s">
        <v>76</v>
      </c>
      <c r="AU87" s="202" t="s">
        <v>77</v>
      </c>
      <c r="AY87" s="201" t="s">
        <v>134</v>
      </c>
      <c r="BK87" s="203">
        <f>BK88+BK114+BK119+BK130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22</v>
      </c>
      <c r="F88" s="204" t="s">
        <v>135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SUM(P89:P113)</f>
        <v>0</v>
      </c>
      <c r="Q88" s="198"/>
      <c r="R88" s="199">
        <f>SUM(R89:R113)</f>
        <v>31.021740000000001</v>
      </c>
      <c r="S88" s="198"/>
      <c r="T88" s="200">
        <f>SUM(T89:T113)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22</v>
      </c>
      <c r="AT88" s="202" t="s">
        <v>76</v>
      </c>
      <c r="AU88" s="202" t="s">
        <v>22</v>
      </c>
      <c r="AY88" s="201" t="s">
        <v>134</v>
      </c>
      <c r="BK88" s="203">
        <f>SUM(BK89:BK113)</f>
        <v>0</v>
      </c>
    </row>
    <row r="89" s="2" customFormat="1" ht="37.8" customHeight="1">
      <c r="A89" s="39"/>
      <c r="B89" s="40"/>
      <c r="C89" s="206" t="s">
        <v>22</v>
      </c>
      <c r="D89" s="206" t="s">
        <v>136</v>
      </c>
      <c r="E89" s="207" t="s">
        <v>319</v>
      </c>
      <c r="F89" s="208" t="s">
        <v>320</v>
      </c>
      <c r="G89" s="209" t="s">
        <v>167</v>
      </c>
      <c r="H89" s="210">
        <v>40.899999999999999</v>
      </c>
      <c r="I89" s="211"/>
      <c r="J89" s="212">
        <f>ROUND(I89*H89,2)</f>
        <v>0</v>
      </c>
      <c r="K89" s="208" t="s">
        <v>140</v>
      </c>
      <c r="L89" s="45"/>
      <c r="M89" s="213" t="s">
        <v>20</v>
      </c>
      <c r="N89" s="214" t="s">
        <v>48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141</v>
      </c>
      <c r="AT89" s="217" t="s">
        <v>136</v>
      </c>
      <c r="AU89" s="217" t="s">
        <v>87</v>
      </c>
      <c r="AY89" s="18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22</v>
      </c>
      <c r="BK89" s="218">
        <f>ROUND(I89*H89,2)</f>
        <v>0</v>
      </c>
      <c r="BL89" s="18" t="s">
        <v>141</v>
      </c>
      <c r="BM89" s="217" t="s">
        <v>404</v>
      </c>
    </row>
    <row r="90" s="2" customFormat="1" ht="24.15" customHeight="1">
      <c r="A90" s="39"/>
      <c r="B90" s="40"/>
      <c r="C90" s="206" t="s">
        <v>87</v>
      </c>
      <c r="D90" s="206" t="s">
        <v>136</v>
      </c>
      <c r="E90" s="207" t="s">
        <v>187</v>
      </c>
      <c r="F90" s="208" t="s">
        <v>188</v>
      </c>
      <c r="G90" s="209" t="s">
        <v>167</v>
      </c>
      <c r="H90" s="210">
        <v>5.4000000000000004</v>
      </c>
      <c r="I90" s="211"/>
      <c r="J90" s="212">
        <f>ROUND(I90*H90,2)</f>
        <v>0</v>
      </c>
      <c r="K90" s="208" t="s">
        <v>140</v>
      </c>
      <c r="L90" s="45"/>
      <c r="M90" s="213" t="s">
        <v>20</v>
      </c>
      <c r="N90" s="214" t="s">
        <v>48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141</v>
      </c>
      <c r="AT90" s="217" t="s">
        <v>136</v>
      </c>
      <c r="AU90" s="217" t="s">
        <v>87</v>
      </c>
      <c r="AY90" s="18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22</v>
      </c>
      <c r="BK90" s="218">
        <f>ROUND(I90*H90,2)</f>
        <v>0</v>
      </c>
      <c r="BL90" s="18" t="s">
        <v>141</v>
      </c>
      <c r="BM90" s="217" t="s">
        <v>405</v>
      </c>
    </row>
    <row r="91" s="14" customFormat="1">
      <c r="A91" s="14"/>
      <c r="B91" s="231"/>
      <c r="C91" s="232"/>
      <c r="D91" s="221" t="s">
        <v>146</v>
      </c>
      <c r="E91" s="233" t="s">
        <v>20</v>
      </c>
      <c r="F91" s="234" t="s">
        <v>190</v>
      </c>
      <c r="G91" s="232"/>
      <c r="H91" s="233" t="s">
        <v>20</v>
      </c>
      <c r="I91" s="235"/>
      <c r="J91" s="232"/>
      <c r="K91" s="232"/>
      <c r="L91" s="236"/>
      <c r="M91" s="237"/>
      <c r="N91" s="238"/>
      <c r="O91" s="238"/>
      <c r="P91" s="238"/>
      <c r="Q91" s="238"/>
      <c r="R91" s="238"/>
      <c r="S91" s="238"/>
      <c r="T91" s="23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0" t="s">
        <v>146</v>
      </c>
      <c r="AU91" s="240" t="s">
        <v>87</v>
      </c>
      <c r="AV91" s="14" t="s">
        <v>22</v>
      </c>
      <c r="AW91" s="14" t="s">
        <v>38</v>
      </c>
      <c r="AX91" s="14" t="s">
        <v>77</v>
      </c>
      <c r="AY91" s="240" t="s">
        <v>134</v>
      </c>
    </row>
    <row r="92" s="13" customFormat="1">
      <c r="A92" s="13"/>
      <c r="B92" s="219"/>
      <c r="C92" s="220"/>
      <c r="D92" s="221" t="s">
        <v>146</v>
      </c>
      <c r="E92" s="222" t="s">
        <v>20</v>
      </c>
      <c r="F92" s="223" t="s">
        <v>406</v>
      </c>
      <c r="G92" s="220"/>
      <c r="H92" s="224">
        <v>5.4000000000000004</v>
      </c>
      <c r="I92" s="225"/>
      <c r="J92" s="220"/>
      <c r="K92" s="220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146</v>
      </c>
      <c r="AU92" s="230" t="s">
        <v>87</v>
      </c>
      <c r="AV92" s="13" t="s">
        <v>87</v>
      </c>
      <c r="AW92" s="13" t="s">
        <v>38</v>
      </c>
      <c r="AX92" s="13" t="s">
        <v>22</v>
      </c>
      <c r="AY92" s="230" t="s">
        <v>134</v>
      </c>
    </row>
    <row r="93" s="2" customFormat="1" ht="24.15" customHeight="1">
      <c r="A93" s="39"/>
      <c r="B93" s="40"/>
      <c r="C93" s="206" t="s">
        <v>148</v>
      </c>
      <c r="D93" s="206" t="s">
        <v>136</v>
      </c>
      <c r="E93" s="207" t="s">
        <v>339</v>
      </c>
      <c r="F93" s="208" t="s">
        <v>340</v>
      </c>
      <c r="G93" s="209" t="s">
        <v>139</v>
      </c>
      <c r="H93" s="210">
        <v>36</v>
      </c>
      <c r="I93" s="211"/>
      <c r="J93" s="212">
        <f>ROUND(I93*H93,2)</f>
        <v>0</v>
      </c>
      <c r="K93" s="208" t="s">
        <v>140</v>
      </c>
      <c r="L93" s="45"/>
      <c r="M93" s="213" t="s">
        <v>20</v>
      </c>
      <c r="N93" s="214" t="s">
        <v>48</v>
      </c>
      <c r="O93" s="85"/>
      <c r="P93" s="215">
        <f>O93*H93</f>
        <v>0</v>
      </c>
      <c r="Q93" s="215">
        <v>0.00020000000000000001</v>
      </c>
      <c r="R93" s="215">
        <f>Q93*H93</f>
        <v>0.0072000000000000007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141</v>
      </c>
      <c r="AT93" s="217" t="s">
        <v>136</v>
      </c>
      <c r="AU93" s="217" t="s">
        <v>87</v>
      </c>
      <c r="AY93" s="18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22</v>
      </c>
      <c r="BK93" s="218">
        <f>ROUND(I93*H93,2)</f>
        <v>0</v>
      </c>
      <c r="BL93" s="18" t="s">
        <v>141</v>
      </c>
      <c r="BM93" s="217" t="s">
        <v>407</v>
      </c>
    </row>
    <row r="94" s="13" customFormat="1">
      <c r="A94" s="13"/>
      <c r="B94" s="219"/>
      <c r="C94" s="220"/>
      <c r="D94" s="221" t="s">
        <v>146</v>
      </c>
      <c r="E94" s="222" t="s">
        <v>20</v>
      </c>
      <c r="F94" s="223" t="s">
        <v>408</v>
      </c>
      <c r="G94" s="220"/>
      <c r="H94" s="224">
        <v>36</v>
      </c>
      <c r="I94" s="225"/>
      <c r="J94" s="220"/>
      <c r="K94" s="220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146</v>
      </c>
      <c r="AU94" s="230" t="s">
        <v>87</v>
      </c>
      <c r="AV94" s="13" t="s">
        <v>87</v>
      </c>
      <c r="AW94" s="13" t="s">
        <v>38</v>
      </c>
      <c r="AX94" s="13" t="s">
        <v>22</v>
      </c>
      <c r="AY94" s="230" t="s">
        <v>134</v>
      </c>
    </row>
    <row r="95" s="2" customFormat="1" ht="14.4" customHeight="1">
      <c r="A95" s="39"/>
      <c r="B95" s="40"/>
      <c r="C95" s="241" t="s">
        <v>141</v>
      </c>
      <c r="D95" s="241" t="s">
        <v>198</v>
      </c>
      <c r="E95" s="242" t="s">
        <v>343</v>
      </c>
      <c r="F95" s="243" t="s">
        <v>344</v>
      </c>
      <c r="G95" s="244" t="s">
        <v>201</v>
      </c>
      <c r="H95" s="245">
        <v>0.54000000000000004</v>
      </c>
      <c r="I95" s="246"/>
      <c r="J95" s="247">
        <f>ROUND(I95*H95,2)</f>
        <v>0</v>
      </c>
      <c r="K95" s="243" t="s">
        <v>140</v>
      </c>
      <c r="L95" s="248"/>
      <c r="M95" s="249" t="s">
        <v>20</v>
      </c>
      <c r="N95" s="250" t="s">
        <v>48</v>
      </c>
      <c r="O95" s="85"/>
      <c r="P95" s="215">
        <f>O95*H95</f>
        <v>0</v>
      </c>
      <c r="Q95" s="215">
        <v>0.001</v>
      </c>
      <c r="R95" s="215">
        <f>Q95*H95</f>
        <v>0.00054000000000000001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169</v>
      </c>
      <c r="AT95" s="217" t="s">
        <v>198</v>
      </c>
      <c r="AU95" s="217" t="s">
        <v>87</v>
      </c>
      <c r="AY95" s="18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22</v>
      </c>
      <c r="BK95" s="218">
        <f>ROUND(I95*H95,2)</f>
        <v>0</v>
      </c>
      <c r="BL95" s="18" t="s">
        <v>141</v>
      </c>
      <c r="BM95" s="217" t="s">
        <v>409</v>
      </c>
    </row>
    <row r="96" s="2" customFormat="1" ht="49.05" customHeight="1">
      <c r="A96" s="39"/>
      <c r="B96" s="40"/>
      <c r="C96" s="206" t="s">
        <v>156</v>
      </c>
      <c r="D96" s="206" t="s">
        <v>136</v>
      </c>
      <c r="E96" s="207" t="s">
        <v>208</v>
      </c>
      <c r="F96" s="208" t="s">
        <v>209</v>
      </c>
      <c r="G96" s="209" t="s">
        <v>139</v>
      </c>
      <c r="H96" s="210">
        <v>36</v>
      </c>
      <c r="I96" s="211"/>
      <c r="J96" s="212">
        <f>ROUND(I96*H96,2)</f>
        <v>0</v>
      </c>
      <c r="K96" s="208" t="s">
        <v>140</v>
      </c>
      <c r="L96" s="45"/>
      <c r="M96" s="213" t="s">
        <v>20</v>
      </c>
      <c r="N96" s="214" t="s">
        <v>48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141</v>
      </c>
      <c r="AT96" s="217" t="s">
        <v>136</v>
      </c>
      <c r="AU96" s="217" t="s">
        <v>87</v>
      </c>
      <c r="AY96" s="18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22</v>
      </c>
      <c r="BK96" s="218">
        <f>ROUND(I96*H96,2)</f>
        <v>0</v>
      </c>
      <c r="BL96" s="18" t="s">
        <v>141</v>
      </c>
      <c r="BM96" s="217" t="s">
        <v>410</v>
      </c>
    </row>
    <row r="97" s="2" customFormat="1" ht="24.15" customHeight="1">
      <c r="A97" s="39"/>
      <c r="B97" s="40"/>
      <c r="C97" s="206" t="s">
        <v>160</v>
      </c>
      <c r="D97" s="206" t="s">
        <v>136</v>
      </c>
      <c r="E97" s="207" t="s">
        <v>222</v>
      </c>
      <c r="F97" s="208" t="s">
        <v>223</v>
      </c>
      <c r="G97" s="209" t="s">
        <v>167</v>
      </c>
      <c r="H97" s="210">
        <v>5.4000000000000004</v>
      </c>
      <c r="I97" s="211"/>
      <c r="J97" s="212">
        <f>ROUND(I97*H97,2)</f>
        <v>0</v>
      </c>
      <c r="K97" s="208" t="s">
        <v>20</v>
      </c>
      <c r="L97" s="45"/>
      <c r="M97" s="213" t="s">
        <v>20</v>
      </c>
      <c r="N97" s="214" t="s">
        <v>48</v>
      </c>
      <c r="O97" s="85"/>
      <c r="P97" s="215">
        <f>O97*H97</f>
        <v>0</v>
      </c>
      <c r="Q97" s="215">
        <v>0.20999999999999999</v>
      </c>
      <c r="R97" s="215">
        <f>Q97*H97</f>
        <v>1.1340000000000001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141</v>
      </c>
      <c r="AT97" s="217" t="s">
        <v>136</v>
      </c>
      <c r="AU97" s="217" t="s">
        <v>87</v>
      </c>
      <c r="AY97" s="18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22</v>
      </c>
      <c r="BK97" s="218">
        <f>ROUND(I97*H97,2)</f>
        <v>0</v>
      </c>
      <c r="BL97" s="18" t="s">
        <v>141</v>
      </c>
      <c r="BM97" s="217" t="s">
        <v>411</v>
      </c>
    </row>
    <row r="98" s="13" customFormat="1">
      <c r="A98" s="13"/>
      <c r="B98" s="219"/>
      <c r="C98" s="220"/>
      <c r="D98" s="221" t="s">
        <v>146</v>
      </c>
      <c r="E98" s="222" t="s">
        <v>20</v>
      </c>
      <c r="F98" s="223" t="s">
        <v>406</v>
      </c>
      <c r="G98" s="220"/>
      <c r="H98" s="224">
        <v>5.4000000000000004</v>
      </c>
      <c r="I98" s="225"/>
      <c r="J98" s="220"/>
      <c r="K98" s="220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146</v>
      </c>
      <c r="AU98" s="230" t="s">
        <v>87</v>
      </c>
      <c r="AV98" s="13" t="s">
        <v>87</v>
      </c>
      <c r="AW98" s="13" t="s">
        <v>38</v>
      </c>
      <c r="AX98" s="13" t="s">
        <v>22</v>
      </c>
      <c r="AY98" s="230" t="s">
        <v>134</v>
      </c>
    </row>
    <row r="99" s="14" customFormat="1">
      <c r="A99" s="14"/>
      <c r="B99" s="231"/>
      <c r="C99" s="232"/>
      <c r="D99" s="221" t="s">
        <v>146</v>
      </c>
      <c r="E99" s="233" t="s">
        <v>20</v>
      </c>
      <c r="F99" s="234" t="s">
        <v>225</v>
      </c>
      <c r="G99" s="232"/>
      <c r="H99" s="233" t="s">
        <v>20</v>
      </c>
      <c r="I99" s="235"/>
      <c r="J99" s="232"/>
      <c r="K99" s="232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146</v>
      </c>
      <c r="AU99" s="240" t="s">
        <v>87</v>
      </c>
      <c r="AV99" s="14" t="s">
        <v>22</v>
      </c>
      <c r="AW99" s="14" t="s">
        <v>38</v>
      </c>
      <c r="AX99" s="14" t="s">
        <v>77</v>
      </c>
      <c r="AY99" s="240" t="s">
        <v>134</v>
      </c>
    </row>
    <row r="100" s="2" customFormat="1" ht="14.4" customHeight="1">
      <c r="A100" s="39"/>
      <c r="B100" s="40"/>
      <c r="C100" s="206" t="s">
        <v>164</v>
      </c>
      <c r="D100" s="206" t="s">
        <v>136</v>
      </c>
      <c r="E100" s="207" t="s">
        <v>237</v>
      </c>
      <c r="F100" s="208" t="s">
        <v>238</v>
      </c>
      <c r="G100" s="209" t="s">
        <v>167</v>
      </c>
      <c r="H100" s="210">
        <v>40.899999999999999</v>
      </c>
      <c r="I100" s="211"/>
      <c r="J100" s="212">
        <f>ROUND(I100*H100,2)</f>
        <v>0</v>
      </c>
      <c r="K100" s="208" t="s">
        <v>20</v>
      </c>
      <c r="L100" s="45"/>
      <c r="M100" s="213" t="s">
        <v>20</v>
      </c>
      <c r="N100" s="214" t="s">
        <v>48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141</v>
      </c>
      <c r="AT100" s="217" t="s">
        <v>136</v>
      </c>
      <c r="AU100" s="217" t="s">
        <v>87</v>
      </c>
      <c r="AY100" s="18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22</v>
      </c>
      <c r="BK100" s="218">
        <f>ROUND(I100*H100,2)</f>
        <v>0</v>
      </c>
      <c r="BL100" s="18" t="s">
        <v>141</v>
      </c>
      <c r="BM100" s="217" t="s">
        <v>412</v>
      </c>
    </row>
    <row r="101" s="13" customFormat="1">
      <c r="A101" s="13"/>
      <c r="B101" s="219"/>
      <c r="C101" s="220"/>
      <c r="D101" s="221" t="s">
        <v>146</v>
      </c>
      <c r="E101" s="222" t="s">
        <v>20</v>
      </c>
      <c r="F101" s="223" t="s">
        <v>413</v>
      </c>
      <c r="G101" s="220"/>
      <c r="H101" s="224">
        <v>40.899999999999999</v>
      </c>
      <c r="I101" s="225"/>
      <c r="J101" s="220"/>
      <c r="K101" s="220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146</v>
      </c>
      <c r="AU101" s="230" t="s">
        <v>87</v>
      </c>
      <c r="AV101" s="13" t="s">
        <v>87</v>
      </c>
      <c r="AW101" s="13" t="s">
        <v>38</v>
      </c>
      <c r="AX101" s="13" t="s">
        <v>22</v>
      </c>
      <c r="AY101" s="230" t="s">
        <v>134</v>
      </c>
    </row>
    <row r="102" s="14" customFormat="1">
      <c r="A102" s="14"/>
      <c r="B102" s="231"/>
      <c r="C102" s="232"/>
      <c r="D102" s="221" t="s">
        <v>146</v>
      </c>
      <c r="E102" s="233" t="s">
        <v>20</v>
      </c>
      <c r="F102" s="234" t="s">
        <v>240</v>
      </c>
      <c r="G102" s="232"/>
      <c r="H102" s="233" t="s">
        <v>20</v>
      </c>
      <c r="I102" s="235"/>
      <c r="J102" s="232"/>
      <c r="K102" s="232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146</v>
      </c>
      <c r="AU102" s="240" t="s">
        <v>87</v>
      </c>
      <c r="AV102" s="14" t="s">
        <v>22</v>
      </c>
      <c r="AW102" s="14" t="s">
        <v>38</v>
      </c>
      <c r="AX102" s="14" t="s">
        <v>77</v>
      </c>
      <c r="AY102" s="240" t="s">
        <v>134</v>
      </c>
    </row>
    <row r="103" s="14" customFormat="1">
      <c r="A103" s="14"/>
      <c r="B103" s="231"/>
      <c r="C103" s="232"/>
      <c r="D103" s="221" t="s">
        <v>146</v>
      </c>
      <c r="E103" s="233" t="s">
        <v>20</v>
      </c>
      <c r="F103" s="234" t="s">
        <v>176</v>
      </c>
      <c r="G103" s="232"/>
      <c r="H103" s="233" t="s">
        <v>20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146</v>
      </c>
      <c r="AU103" s="240" t="s">
        <v>87</v>
      </c>
      <c r="AV103" s="14" t="s">
        <v>22</v>
      </c>
      <c r="AW103" s="14" t="s">
        <v>38</v>
      </c>
      <c r="AX103" s="14" t="s">
        <v>77</v>
      </c>
      <c r="AY103" s="240" t="s">
        <v>134</v>
      </c>
    </row>
    <row r="104" s="2" customFormat="1" ht="14.4" customHeight="1">
      <c r="A104" s="39"/>
      <c r="B104" s="40"/>
      <c r="C104" s="206" t="s">
        <v>169</v>
      </c>
      <c r="D104" s="206" t="s">
        <v>136</v>
      </c>
      <c r="E104" s="207" t="s">
        <v>414</v>
      </c>
      <c r="F104" s="208" t="s">
        <v>415</v>
      </c>
      <c r="G104" s="209" t="s">
        <v>167</v>
      </c>
      <c r="H104" s="210">
        <v>16.600000000000001</v>
      </c>
      <c r="I104" s="211"/>
      <c r="J104" s="212">
        <f>ROUND(I104*H104,2)</f>
        <v>0</v>
      </c>
      <c r="K104" s="208" t="s">
        <v>20</v>
      </c>
      <c r="L104" s="45"/>
      <c r="M104" s="213" t="s">
        <v>20</v>
      </c>
      <c r="N104" s="214" t="s">
        <v>48</v>
      </c>
      <c r="O104" s="85"/>
      <c r="P104" s="215">
        <f>O104*H104</f>
        <v>0</v>
      </c>
      <c r="Q104" s="215">
        <v>1.8</v>
      </c>
      <c r="R104" s="215">
        <f>Q104*H104</f>
        <v>29.880000000000003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141</v>
      </c>
      <c r="AT104" s="217" t="s">
        <v>136</v>
      </c>
      <c r="AU104" s="217" t="s">
        <v>87</v>
      </c>
      <c r="AY104" s="18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22</v>
      </c>
      <c r="BK104" s="218">
        <f>ROUND(I104*H104,2)</f>
        <v>0</v>
      </c>
      <c r="BL104" s="18" t="s">
        <v>141</v>
      </c>
      <c r="BM104" s="217" t="s">
        <v>416</v>
      </c>
    </row>
    <row r="105" s="2" customFormat="1" ht="24.15" customHeight="1">
      <c r="A105" s="39"/>
      <c r="B105" s="40"/>
      <c r="C105" s="206" t="s">
        <v>177</v>
      </c>
      <c r="D105" s="206" t="s">
        <v>136</v>
      </c>
      <c r="E105" s="207" t="s">
        <v>358</v>
      </c>
      <c r="F105" s="208" t="s">
        <v>359</v>
      </c>
      <c r="G105" s="209" t="s">
        <v>167</v>
      </c>
      <c r="H105" s="210">
        <v>62.899999999999999</v>
      </c>
      <c r="I105" s="211"/>
      <c r="J105" s="212">
        <f>ROUND(I105*H105,2)</f>
        <v>0</v>
      </c>
      <c r="K105" s="208" t="s">
        <v>20</v>
      </c>
      <c r="L105" s="45"/>
      <c r="M105" s="213" t="s">
        <v>20</v>
      </c>
      <c r="N105" s="214" t="s">
        <v>48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141</v>
      </c>
      <c r="AT105" s="217" t="s">
        <v>136</v>
      </c>
      <c r="AU105" s="217" t="s">
        <v>87</v>
      </c>
      <c r="AY105" s="18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22</v>
      </c>
      <c r="BK105" s="218">
        <f>ROUND(I105*H105,2)</f>
        <v>0</v>
      </c>
      <c r="BL105" s="18" t="s">
        <v>141</v>
      </c>
      <c r="BM105" s="217" t="s">
        <v>417</v>
      </c>
    </row>
    <row r="106" s="14" customFormat="1">
      <c r="A106" s="14"/>
      <c r="B106" s="231"/>
      <c r="C106" s="232"/>
      <c r="D106" s="221" t="s">
        <v>146</v>
      </c>
      <c r="E106" s="233" t="s">
        <v>20</v>
      </c>
      <c r="F106" s="234" t="s">
        <v>230</v>
      </c>
      <c r="G106" s="232"/>
      <c r="H106" s="233" t="s">
        <v>20</v>
      </c>
      <c r="I106" s="235"/>
      <c r="J106" s="232"/>
      <c r="K106" s="232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146</v>
      </c>
      <c r="AU106" s="240" t="s">
        <v>87</v>
      </c>
      <c r="AV106" s="14" t="s">
        <v>22</v>
      </c>
      <c r="AW106" s="14" t="s">
        <v>38</v>
      </c>
      <c r="AX106" s="14" t="s">
        <v>77</v>
      </c>
      <c r="AY106" s="240" t="s">
        <v>134</v>
      </c>
    </row>
    <row r="107" s="14" customFormat="1">
      <c r="A107" s="14"/>
      <c r="B107" s="231"/>
      <c r="C107" s="232"/>
      <c r="D107" s="221" t="s">
        <v>146</v>
      </c>
      <c r="E107" s="233" t="s">
        <v>20</v>
      </c>
      <c r="F107" s="234" t="s">
        <v>231</v>
      </c>
      <c r="G107" s="232"/>
      <c r="H107" s="233" t="s">
        <v>20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146</v>
      </c>
      <c r="AU107" s="240" t="s">
        <v>87</v>
      </c>
      <c r="AV107" s="14" t="s">
        <v>22</v>
      </c>
      <c r="AW107" s="14" t="s">
        <v>38</v>
      </c>
      <c r="AX107" s="14" t="s">
        <v>77</v>
      </c>
      <c r="AY107" s="240" t="s">
        <v>134</v>
      </c>
    </row>
    <row r="108" s="13" customFormat="1">
      <c r="A108" s="13"/>
      <c r="B108" s="219"/>
      <c r="C108" s="220"/>
      <c r="D108" s="221" t="s">
        <v>146</v>
      </c>
      <c r="E108" s="222" t="s">
        <v>20</v>
      </c>
      <c r="F108" s="223" t="s">
        <v>413</v>
      </c>
      <c r="G108" s="220"/>
      <c r="H108" s="224">
        <v>40.899999999999999</v>
      </c>
      <c r="I108" s="225"/>
      <c r="J108" s="220"/>
      <c r="K108" s="220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146</v>
      </c>
      <c r="AU108" s="230" t="s">
        <v>87</v>
      </c>
      <c r="AV108" s="13" t="s">
        <v>87</v>
      </c>
      <c r="AW108" s="13" t="s">
        <v>38</v>
      </c>
      <c r="AX108" s="13" t="s">
        <v>77</v>
      </c>
      <c r="AY108" s="230" t="s">
        <v>134</v>
      </c>
    </row>
    <row r="109" s="14" customFormat="1">
      <c r="A109" s="14"/>
      <c r="B109" s="231"/>
      <c r="C109" s="232"/>
      <c r="D109" s="221" t="s">
        <v>146</v>
      </c>
      <c r="E109" s="233" t="s">
        <v>20</v>
      </c>
      <c r="F109" s="234" t="s">
        <v>362</v>
      </c>
      <c r="G109" s="232"/>
      <c r="H109" s="233" t="s">
        <v>20</v>
      </c>
      <c r="I109" s="235"/>
      <c r="J109" s="232"/>
      <c r="K109" s="232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146</v>
      </c>
      <c r="AU109" s="240" t="s">
        <v>87</v>
      </c>
      <c r="AV109" s="14" t="s">
        <v>22</v>
      </c>
      <c r="AW109" s="14" t="s">
        <v>38</v>
      </c>
      <c r="AX109" s="14" t="s">
        <v>77</v>
      </c>
      <c r="AY109" s="240" t="s">
        <v>134</v>
      </c>
    </row>
    <row r="110" s="13" customFormat="1">
      <c r="A110" s="13"/>
      <c r="B110" s="219"/>
      <c r="C110" s="220"/>
      <c r="D110" s="221" t="s">
        <v>146</v>
      </c>
      <c r="E110" s="222" t="s">
        <v>20</v>
      </c>
      <c r="F110" s="223" t="s">
        <v>418</v>
      </c>
      <c r="G110" s="220"/>
      <c r="H110" s="224">
        <v>16.600000000000001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0" t="s">
        <v>146</v>
      </c>
      <c r="AU110" s="230" t="s">
        <v>87</v>
      </c>
      <c r="AV110" s="13" t="s">
        <v>87</v>
      </c>
      <c r="AW110" s="13" t="s">
        <v>38</v>
      </c>
      <c r="AX110" s="13" t="s">
        <v>77</v>
      </c>
      <c r="AY110" s="230" t="s">
        <v>134</v>
      </c>
    </row>
    <row r="111" s="14" customFormat="1">
      <c r="A111" s="14"/>
      <c r="B111" s="231"/>
      <c r="C111" s="232"/>
      <c r="D111" s="221" t="s">
        <v>146</v>
      </c>
      <c r="E111" s="233" t="s">
        <v>20</v>
      </c>
      <c r="F111" s="234" t="s">
        <v>234</v>
      </c>
      <c r="G111" s="232"/>
      <c r="H111" s="233" t="s">
        <v>20</v>
      </c>
      <c r="I111" s="235"/>
      <c r="J111" s="232"/>
      <c r="K111" s="232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146</v>
      </c>
      <c r="AU111" s="240" t="s">
        <v>87</v>
      </c>
      <c r="AV111" s="14" t="s">
        <v>22</v>
      </c>
      <c r="AW111" s="14" t="s">
        <v>38</v>
      </c>
      <c r="AX111" s="14" t="s">
        <v>77</v>
      </c>
      <c r="AY111" s="240" t="s">
        <v>134</v>
      </c>
    </row>
    <row r="112" s="13" customFormat="1">
      <c r="A112" s="13"/>
      <c r="B112" s="219"/>
      <c r="C112" s="220"/>
      <c r="D112" s="221" t="s">
        <v>146</v>
      </c>
      <c r="E112" s="222" t="s">
        <v>20</v>
      </c>
      <c r="F112" s="223" t="s">
        <v>406</v>
      </c>
      <c r="G112" s="220"/>
      <c r="H112" s="224">
        <v>5.4000000000000004</v>
      </c>
      <c r="I112" s="225"/>
      <c r="J112" s="220"/>
      <c r="K112" s="220"/>
      <c r="L112" s="226"/>
      <c r="M112" s="227"/>
      <c r="N112" s="228"/>
      <c r="O112" s="228"/>
      <c r="P112" s="228"/>
      <c r="Q112" s="228"/>
      <c r="R112" s="228"/>
      <c r="S112" s="228"/>
      <c r="T112" s="22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0" t="s">
        <v>146</v>
      </c>
      <c r="AU112" s="230" t="s">
        <v>87</v>
      </c>
      <c r="AV112" s="13" t="s">
        <v>87</v>
      </c>
      <c r="AW112" s="13" t="s">
        <v>38</v>
      </c>
      <c r="AX112" s="13" t="s">
        <v>77</v>
      </c>
      <c r="AY112" s="230" t="s">
        <v>134</v>
      </c>
    </row>
    <row r="113" s="15" customFormat="1">
      <c r="A113" s="15"/>
      <c r="B113" s="251"/>
      <c r="C113" s="252"/>
      <c r="D113" s="221" t="s">
        <v>146</v>
      </c>
      <c r="E113" s="253" t="s">
        <v>20</v>
      </c>
      <c r="F113" s="254" t="s">
        <v>235</v>
      </c>
      <c r="G113" s="252"/>
      <c r="H113" s="255">
        <v>62.899999999999999</v>
      </c>
      <c r="I113" s="256"/>
      <c r="J113" s="252"/>
      <c r="K113" s="252"/>
      <c r="L113" s="257"/>
      <c r="M113" s="258"/>
      <c r="N113" s="259"/>
      <c r="O113" s="259"/>
      <c r="P113" s="259"/>
      <c r="Q113" s="259"/>
      <c r="R113" s="259"/>
      <c r="S113" s="259"/>
      <c r="T113" s="260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1" t="s">
        <v>146</v>
      </c>
      <c r="AU113" s="261" t="s">
        <v>87</v>
      </c>
      <c r="AV113" s="15" t="s">
        <v>141</v>
      </c>
      <c r="AW113" s="15" t="s">
        <v>38</v>
      </c>
      <c r="AX113" s="15" t="s">
        <v>22</v>
      </c>
      <c r="AY113" s="261" t="s">
        <v>134</v>
      </c>
    </row>
    <row r="114" s="12" customFormat="1" ht="22.8" customHeight="1">
      <c r="A114" s="12"/>
      <c r="B114" s="190"/>
      <c r="C114" s="191"/>
      <c r="D114" s="192" t="s">
        <v>76</v>
      </c>
      <c r="E114" s="204" t="s">
        <v>141</v>
      </c>
      <c r="F114" s="204" t="s">
        <v>419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SUM(P115:P118)</f>
        <v>0</v>
      </c>
      <c r="Q114" s="198"/>
      <c r="R114" s="199">
        <f>SUM(R115:R118)</f>
        <v>12.909551999999998</v>
      </c>
      <c r="S114" s="198"/>
      <c r="T114" s="200">
        <f>SUM(T115:T118)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22</v>
      </c>
      <c r="AT114" s="202" t="s">
        <v>76</v>
      </c>
      <c r="AU114" s="202" t="s">
        <v>22</v>
      </c>
      <c r="AY114" s="201" t="s">
        <v>134</v>
      </c>
      <c r="BK114" s="203">
        <f>SUM(BK115:BK118)</f>
        <v>0</v>
      </c>
    </row>
    <row r="115" s="2" customFormat="1" ht="24.15" customHeight="1">
      <c r="A115" s="39"/>
      <c r="B115" s="40"/>
      <c r="C115" s="206" t="s">
        <v>27</v>
      </c>
      <c r="D115" s="206" t="s">
        <v>136</v>
      </c>
      <c r="E115" s="207" t="s">
        <v>420</v>
      </c>
      <c r="F115" s="208" t="s">
        <v>421</v>
      </c>
      <c r="G115" s="209" t="s">
        <v>139</v>
      </c>
      <c r="H115" s="210">
        <v>12.6</v>
      </c>
      <c r="I115" s="211"/>
      <c r="J115" s="212">
        <f>ROUND(I115*H115,2)</f>
        <v>0</v>
      </c>
      <c r="K115" s="208" t="s">
        <v>140</v>
      </c>
      <c r="L115" s="45"/>
      <c r="M115" s="213" t="s">
        <v>20</v>
      </c>
      <c r="N115" s="214" t="s">
        <v>48</v>
      </c>
      <c r="O115" s="85"/>
      <c r="P115" s="215">
        <f>O115*H115</f>
        <v>0</v>
      </c>
      <c r="Q115" s="215">
        <v>0.24290000000000001</v>
      </c>
      <c r="R115" s="215">
        <f>Q115*H115</f>
        <v>3.06054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141</v>
      </c>
      <c r="AT115" s="217" t="s">
        <v>136</v>
      </c>
      <c r="AU115" s="217" t="s">
        <v>87</v>
      </c>
      <c r="AY115" s="18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22</v>
      </c>
      <c r="BK115" s="218">
        <f>ROUND(I115*H115,2)</f>
        <v>0</v>
      </c>
      <c r="BL115" s="18" t="s">
        <v>141</v>
      </c>
      <c r="BM115" s="217" t="s">
        <v>422</v>
      </c>
    </row>
    <row r="116" s="2" customFormat="1" ht="24.15" customHeight="1">
      <c r="A116" s="39"/>
      <c r="B116" s="40"/>
      <c r="C116" s="206" t="s">
        <v>186</v>
      </c>
      <c r="D116" s="206" t="s">
        <v>136</v>
      </c>
      <c r="E116" s="207" t="s">
        <v>423</v>
      </c>
      <c r="F116" s="208" t="s">
        <v>424</v>
      </c>
      <c r="G116" s="209" t="s">
        <v>151</v>
      </c>
      <c r="H116" s="210">
        <v>8</v>
      </c>
      <c r="I116" s="211"/>
      <c r="J116" s="212">
        <f>ROUND(I116*H116,2)</f>
        <v>0</v>
      </c>
      <c r="K116" s="208" t="s">
        <v>140</v>
      </c>
      <c r="L116" s="45"/>
      <c r="M116" s="213" t="s">
        <v>20</v>
      </c>
      <c r="N116" s="214" t="s">
        <v>48</v>
      </c>
      <c r="O116" s="85"/>
      <c r="P116" s="215">
        <f>O116*H116</f>
        <v>0</v>
      </c>
      <c r="Q116" s="215">
        <v>0.00165</v>
      </c>
      <c r="R116" s="215">
        <f>Q116*H116</f>
        <v>0.0132</v>
      </c>
      <c r="S116" s="215">
        <v>0</v>
      </c>
      <c r="T116" s="21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7" t="s">
        <v>141</v>
      </c>
      <c r="AT116" s="217" t="s">
        <v>136</v>
      </c>
      <c r="AU116" s="217" t="s">
        <v>87</v>
      </c>
      <c r="AY116" s="18" t="s">
        <v>134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22</v>
      </c>
      <c r="BK116" s="218">
        <f>ROUND(I116*H116,2)</f>
        <v>0</v>
      </c>
      <c r="BL116" s="18" t="s">
        <v>141</v>
      </c>
      <c r="BM116" s="217" t="s">
        <v>425</v>
      </c>
    </row>
    <row r="117" s="2" customFormat="1" ht="14.4" customHeight="1">
      <c r="A117" s="39"/>
      <c r="B117" s="40"/>
      <c r="C117" s="241" t="s">
        <v>192</v>
      </c>
      <c r="D117" s="241" t="s">
        <v>198</v>
      </c>
      <c r="E117" s="242" t="s">
        <v>426</v>
      </c>
      <c r="F117" s="243" t="s">
        <v>427</v>
      </c>
      <c r="G117" s="244" t="s">
        <v>151</v>
      </c>
      <c r="H117" s="245">
        <v>8</v>
      </c>
      <c r="I117" s="246"/>
      <c r="J117" s="247">
        <f>ROUND(I117*H117,2)</f>
        <v>0</v>
      </c>
      <c r="K117" s="243" t="s">
        <v>20</v>
      </c>
      <c r="L117" s="248"/>
      <c r="M117" s="249" t="s">
        <v>20</v>
      </c>
      <c r="N117" s="250" t="s">
        <v>48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169</v>
      </c>
      <c r="AT117" s="217" t="s">
        <v>198</v>
      </c>
      <c r="AU117" s="217" t="s">
        <v>87</v>
      </c>
      <c r="AY117" s="18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22</v>
      </c>
      <c r="BK117" s="218">
        <f>ROUND(I117*H117,2)</f>
        <v>0</v>
      </c>
      <c r="BL117" s="18" t="s">
        <v>141</v>
      </c>
      <c r="BM117" s="217" t="s">
        <v>428</v>
      </c>
    </row>
    <row r="118" s="2" customFormat="1" ht="49.05" customHeight="1">
      <c r="A118" s="39"/>
      <c r="B118" s="40"/>
      <c r="C118" s="206" t="s">
        <v>197</v>
      </c>
      <c r="D118" s="206" t="s">
        <v>136</v>
      </c>
      <c r="E118" s="207" t="s">
        <v>429</v>
      </c>
      <c r="F118" s="208" t="s">
        <v>430</v>
      </c>
      <c r="G118" s="209" t="s">
        <v>139</v>
      </c>
      <c r="H118" s="210">
        <v>12.6</v>
      </c>
      <c r="I118" s="211"/>
      <c r="J118" s="212">
        <f>ROUND(I118*H118,2)</f>
        <v>0</v>
      </c>
      <c r="K118" s="208" t="s">
        <v>140</v>
      </c>
      <c r="L118" s="45"/>
      <c r="M118" s="213" t="s">
        <v>20</v>
      </c>
      <c r="N118" s="214" t="s">
        <v>48</v>
      </c>
      <c r="O118" s="85"/>
      <c r="P118" s="215">
        <f>O118*H118</f>
        <v>0</v>
      </c>
      <c r="Q118" s="215">
        <v>0.78061999999999998</v>
      </c>
      <c r="R118" s="215">
        <f>Q118*H118</f>
        <v>9.8358119999999989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141</v>
      </c>
      <c r="AT118" s="217" t="s">
        <v>136</v>
      </c>
      <c r="AU118" s="217" t="s">
        <v>87</v>
      </c>
      <c r="AY118" s="18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22</v>
      </c>
      <c r="BK118" s="218">
        <f>ROUND(I118*H118,2)</f>
        <v>0</v>
      </c>
      <c r="BL118" s="18" t="s">
        <v>141</v>
      </c>
      <c r="BM118" s="217" t="s">
        <v>431</v>
      </c>
    </row>
    <row r="119" s="12" customFormat="1" ht="22.8" customHeight="1">
      <c r="A119" s="12"/>
      <c r="B119" s="190"/>
      <c r="C119" s="191"/>
      <c r="D119" s="192" t="s">
        <v>76</v>
      </c>
      <c r="E119" s="204" t="s">
        <v>177</v>
      </c>
      <c r="F119" s="204" t="s">
        <v>268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SUM(P120:P129)</f>
        <v>0</v>
      </c>
      <c r="Q119" s="198"/>
      <c r="R119" s="199">
        <f>SUM(R120:R129)</f>
        <v>47.225704</v>
      </c>
      <c r="S119" s="198"/>
      <c r="T119" s="200">
        <f>SUM(T120:T129)</f>
        <v>10.319999999999999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22</v>
      </c>
      <c r="AT119" s="202" t="s">
        <v>76</v>
      </c>
      <c r="AU119" s="202" t="s">
        <v>22</v>
      </c>
      <c r="AY119" s="201" t="s">
        <v>134</v>
      </c>
      <c r="BK119" s="203">
        <f>SUM(BK120:BK129)</f>
        <v>0</v>
      </c>
    </row>
    <row r="120" s="2" customFormat="1" ht="37.8" customHeight="1">
      <c r="A120" s="39"/>
      <c r="B120" s="40"/>
      <c r="C120" s="206" t="s">
        <v>204</v>
      </c>
      <c r="D120" s="206" t="s">
        <v>136</v>
      </c>
      <c r="E120" s="207" t="s">
        <v>270</v>
      </c>
      <c r="F120" s="208" t="s">
        <v>271</v>
      </c>
      <c r="G120" s="209" t="s">
        <v>151</v>
      </c>
      <c r="H120" s="210">
        <v>2</v>
      </c>
      <c r="I120" s="211"/>
      <c r="J120" s="212">
        <f>ROUND(I120*H120,2)</f>
        <v>0</v>
      </c>
      <c r="K120" s="208" t="s">
        <v>140</v>
      </c>
      <c r="L120" s="45"/>
      <c r="M120" s="213" t="s">
        <v>20</v>
      </c>
      <c r="N120" s="214" t="s">
        <v>48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141</v>
      </c>
      <c r="AT120" s="217" t="s">
        <v>136</v>
      </c>
      <c r="AU120" s="217" t="s">
        <v>87</v>
      </c>
      <c r="AY120" s="18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22</v>
      </c>
      <c r="BK120" s="218">
        <f>ROUND(I120*H120,2)</f>
        <v>0</v>
      </c>
      <c r="BL120" s="18" t="s">
        <v>141</v>
      </c>
      <c r="BM120" s="217" t="s">
        <v>432</v>
      </c>
    </row>
    <row r="121" s="2" customFormat="1">
      <c r="A121" s="39"/>
      <c r="B121" s="40"/>
      <c r="C121" s="41"/>
      <c r="D121" s="221" t="s">
        <v>303</v>
      </c>
      <c r="E121" s="41"/>
      <c r="F121" s="262" t="s">
        <v>365</v>
      </c>
      <c r="G121" s="41"/>
      <c r="H121" s="41"/>
      <c r="I121" s="263"/>
      <c r="J121" s="41"/>
      <c r="K121" s="41"/>
      <c r="L121" s="45"/>
      <c r="M121" s="264"/>
      <c r="N121" s="26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303</v>
      </c>
      <c r="AU121" s="18" t="s">
        <v>87</v>
      </c>
    </row>
    <row r="122" s="2" customFormat="1" ht="37.8" customHeight="1">
      <c r="A122" s="39"/>
      <c r="B122" s="40"/>
      <c r="C122" s="206" t="s">
        <v>8</v>
      </c>
      <c r="D122" s="206" t="s">
        <v>136</v>
      </c>
      <c r="E122" s="207" t="s">
        <v>274</v>
      </c>
      <c r="F122" s="208" t="s">
        <v>275</v>
      </c>
      <c r="G122" s="209" t="s">
        <v>151</v>
      </c>
      <c r="H122" s="210">
        <v>180</v>
      </c>
      <c r="I122" s="211"/>
      <c r="J122" s="212">
        <f>ROUND(I122*H122,2)</f>
        <v>0</v>
      </c>
      <c r="K122" s="208" t="s">
        <v>140</v>
      </c>
      <c r="L122" s="45"/>
      <c r="M122" s="213" t="s">
        <v>20</v>
      </c>
      <c r="N122" s="214" t="s">
        <v>48</v>
      </c>
      <c r="O122" s="85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141</v>
      </c>
      <c r="AT122" s="217" t="s">
        <v>136</v>
      </c>
      <c r="AU122" s="217" t="s">
        <v>87</v>
      </c>
      <c r="AY122" s="18" t="s">
        <v>134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22</v>
      </c>
      <c r="BK122" s="218">
        <f>ROUND(I122*H122,2)</f>
        <v>0</v>
      </c>
      <c r="BL122" s="18" t="s">
        <v>141</v>
      </c>
      <c r="BM122" s="217" t="s">
        <v>433</v>
      </c>
    </row>
    <row r="123" s="13" customFormat="1">
      <c r="A123" s="13"/>
      <c r="B123" s="219"/>
      <c r="C123" s="220"/>
      <c r="D123" s="221" t="s">
        <v>146</v>
      </c>
      <c r="E123" s="222" t="s">
        <v>20</v>
      </c>
      <c r="F123" s="223" t="s">
        <v>367</v>
      </c>
      <c r="G123" s="220"/>
      <c r="H123" s="224">
        <v>180</v>
      </c>
      <c r="I123" s="225"/>
      <c r="J123" s="220"/>
      <c r="K123" s="220"/>
      <c r="L123" s="226"/>
      <c r="M123" s="227"/>
      <c r="N123" s="228"/>
      <c r="O123" s="228"/>
      <c r="P123" s="228"/>
      <c r="Q123" s="228"/>
      <c r="R123" s="228"/>
      <c r="S123" s="228"/>
      <c r="T123" s="22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0" t="s">
        <v>146</v>
      </c>
      <c r="AU123" s="230" t="s">
        <v>87</v>
      </c>
      <c r="AV123" s="13" t="s">
        <v>87</v>
      </c>
      <c r="AW123" s="13" t="s">
        <v>38</v>
      </c>
      <c r="AX123" s="13" t="s">
        <v>22</v>
      </c>
      <c r="AY123" s="230" t="s">
        <v>134</v>
      </c>
    </row>
    <row r="124" s="2" customFormat="1" ht="24.15" customHeight="1">
      <c r="A124" s="39"/>
      <c r="B124" s="40"/>
      <c r="C124" s="206" t="s">
        <v>212</v>
      </c>
      <c r="D124" s="206" t="s">
        <v>136</v>
      </c>
      <c r="E124" s="207" t="s">
        <v>434</v>
      </c>
      <c r="F124" s="208" t="s">
        <v>435</v>
      </c>
      <c r="G124" s="209" t="s">
        <v>151</v>
      </c>
      <c r="H124" s="210">
        <v>2</v>
      </c>
      <c r="I124" s="211"/>
      <c r="J124" s="212">
        <f>ROUND(I124*H124,2)</f>
        <v>0</v>
      </c>
      <c r="K124" s="208" t="s">
        <v>140</v>
      </c>
      <c r="L124" s="45"/>
      <c r="M124" s="213" t="s">
        <v>20</v>
      </c>
      <c r="N124" s="214" t="s">
        <v>48</v>
      </c>
      <c r="O124" s="85"/>
      <c r="P124" s="215">
        <f>O124*H124</f>
        <v>0</v>
      </c>
      <c r="Q124" s="215">
        <v>16.75142</v>
      </c>
      <c r="R124" s="215">
        <f>Q124*H124</f>
        <v>33.502839999999999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141</v>
      </c>
      <c r="AT124" s="217" t="s">
        <v>136</v>
      </c>
      <c r="AU124" s="217" t="s">
        <v>87</v>
      </c>
      <c r="AY124" s="18" t="s">
        <v>134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22</v>
      </c>
      <c r="BK124" s="218">
        <f>ROUND(I124*H124,2)</f>
        <v>0</v>
      </c>
      <c r="BL124" s="18" t="s">
        <v>141</v>
      </c>
      <c r="BM124" s="217" t="s">
        <v>436</v>
      </c>
    </row>
    <row r="125" s="2" customFormat="1" ht="24.15" customHeight="1">
      <c r="A125" s="39"/>
      <c r="B125" s="40"/>
      <c r="C125" s="206" t="s">
        <v>216</v>
      </c>
      <c r="D125" s="206" t="s">
        <v>136</v>
      </c>
      <c r="E125" s="207" t="s">
        <v>437</v>
      </c>
      <c r="F125" s="208" t="s">
        <v>438</v>
      </c>
      <c r="G125" s="209" t="s">
        <v>439</v>
      </c>
      <c r="H125" s="210">
        <v>8</v>
      </c>
      <c r="I125" s="211"/>
      <c r="J125" s="212">
        <f>ROUND(I125*H125,2)</f>
        <v>0</v>
      </c>
      <c r="K125" s="208" t="s">
        <v>140</v>
      </c>
      <c r="L125" s="45"/>
      <c r="M125" s="213" t="s">
        <v>20</v>
      </c>
      <c r="N125" s="214" t="s">
        <v>48</v>
      </c>
      <c r="O125" s="85"/>
      <c r="P125" s="215">
        <f>O125*H125</f>
        <v>0</v>
      </c>
      <c r="Q125" s="215">
        <v>0.88534999999999997</v>
      </c>
      <c r="R125" s="215">
        <f>Q125*H125</f>
        <v>7.0827999999999998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141</v>
      </c>
      <c r="AT125" s="217" t="s">
        <v>136</v>
      </c>
      <c r="AU125" s="217" t="s">
        <v>87</v>
      </c>
      <c r="AY125" s="18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22</v>
      </c>
      <c r="BK125" s="218">
        <f>ROUND(I125*H125,2)</f>
        <v>0</v>
      </c>
      <c r="BL125" s="18" t="s">
        <v>141</v>
      </c>
      <c r="BM125" s="217" t="s">
        <v>440</v>
      </c>
    </row>
    <row r="126" s="2" customFormat="1" ht="14.4" customHeight="1">
      <c r="A126" s="39"/>
      <c r="B126" s="40"/>
      <c r="C126" s="241" t="s">
        <v>221</v>
      </c>
      <c r="D126" s="241" t="s">
        <v>198</v>
      </c>
      <c r="E126" s="242" t="s">
        <v>441</v>
      </c>
      <c r="F126" s="243" t="s">
        <v>442</v>
      </c>
      <c r="G126" s="244" t="s">
        <v>439</v>
      </c>
      <c r="H126" s="245">
        <v>8</v>
      </c>
      <c r="I126" s="246"/>
      <c r="J126" s="247">
        <f>ROUND(I126*H126,2)</f>
        <v>0</v>
      </c>
      <c r="K126" s="243" t="s">
        <v>140</v>
      </c>
      <c r="L126" s="248"/>
      <c r="M126" s="249" t="s">
        <v>20</v>
      </c>
      <c r="N126" s="250" t="s">
        <v>48</v>
      </c>
      <c r="O126" s="85"/>
      <c r="P126" s="215">
        <f>O126*H126</f>
        <v>0</v>
      </c>
      <c r="Q126" s="215">
        <v>0.48999999999999999</v>
      </c>
      <c r="R126" s="215">
        <f>Q126*H126</f>
        <v>3.9199999999999999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169</v>
      </c>
      <c r="AT126" s="217" t="s">
        <v>198</v>
      </c>
      <c r="AU126" s="217" t="s">
        <v>87</v>
      </c>
      <c r="AY126" s="18" t="s">
        <v>134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22</v>
      </c>
      <c r="BK126" s="218">
        <f>ROUND(I126*H126,2)</f>
        <v>0</v>
      </c>
      <c r="BL126" s="18" t="s">
        <v>141</v>
      </c>
      <c r="BM126" s="217" t="s">
        <v>443</v>
      </c>
    </row>
    <row r="127" s="2" customFormat="1" ht="24.15" customHeight="1">
      <c r="A127" s="39"/>
      <c r="B127" s="40"/>
      <c r="C127" s="206" t="s">
        <v>226</v>
      </c>
      <c r="D127" s="206" t="s">
        <v>136</v>
      </c>
      <c r="E127" s="207" t="s">
        <v>444</v>
      </c>
      <c r="F127" s="208" t="s">
        <v>445</v>
      </c>
      <c r="G127" s="209" t="s">
        <v>167</v>
      </c>
      <c r="H127" s="210">
        <v>1.2</v>
      </c>
      <c r="I127" s="211"/>
      <c r="J127" s="212">
        <f>ROUND(I127*H127,2)</f>
        <v>0</v>
      </c>
      <c r="K127" s="208" t="s">
        <v>140</v>
      </c>
      <c r="L127" s="45"/>
      <c r="M127" s="213" t="s">
        <v>20</v>
      </c>
      <c r="N127" s="214" t="s">
        <v>48</v>
      </c>
      <c r="O127" s="85"/>
      <c r="P127" s="215">
        <f>O127*H127</f>
        <v>0</v>
      </c>
      <c r="Q127" s="215">
        <v>2.2667199999999998</v>
      </c>
      <c r="R127" s="215">
        <f>Q127*H127</f>
        <v>2.7200639999999998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141</v>
      </c>
      <c r="AT127" s="217" t="s">
        <v>136</v>
      </c>
      <c r="AU127" s="217" t="s">
        <v>87</v>
      </c>
      <c r="AY127" s="18" t="s">
        <v>134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22</v>
      </c>
      <c r="BK127" s="218">
        <f>ROUND(I127*H127,2)</f>
        <v>0</v>
      </c>
      <c r="BL127" s="18" t="s">
        <v>141</v>
      </c>
      <c r="BM127" s="217" t="s">
        <v>446</v>
      </c>
    </row>
    <row r="128" s="2" customFormat="1" ht="62.7" customHeight="1">
      <c r="A128" s="39"/>
      <c r="B128" s="40"/>
      <c r="C128" s="206" t="s">
        <v>236</v>
      </c>
      <c r="D128" s="206" t="s">
        <v>136</v>
      </c>
      <c r="E128" s="207" t="s">
        <v>447</v>
      </c>
      <c r="F128" s="208" t="s">
        <v>448</v>
      </c>
      <c r="G128" s="209" t="s">
        <v>439</v>
      </c>
      <c r="H128" s="210">
        <v>60</v>
      </c>
      <c r="I128" s="211"/>
      <c r="J128" s="212">
        <f>ROUND(I128*H128,2)</f>
        <v>0</v>
      </c>
      <c r="K128" s="208" t="s">
        <v>140</v>
      </c>
      <c r="L128" s="45"/>
      <c r="M128" s="213" t="s">
        <v>20</v>
      </c>
      <c r="N128" s="214" t="s">
        <v>48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0.17199999999999999</v>
      </c>
      <c r="T128" s="216">
        <f>S128*H128</f>
        <v>10.319999999999999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141</v>
      </c>
      <c r="AT128" s="217" t="s">
        <v>136</v>
      </c>
      <c r="AU128" s="217" t="s">
        <v>87</v>
      </c>
      <c r="AY128" s="18" t="s">
        <v>134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22</v>
      </c>
      <c r="BK128" s="218">
        <f>ROUND(I128*H128,2)</f>
        <v>0</v>
      </c>
      <c r="BL128" s="18" t="s">
        <v>141</v>
      </c>
      <c r="BM128" s="217" t="s">
        <v>449</v>
      </c>
    </row>
    <row r="129" s="13" customFormat="1">
      <c r="A129" s="13"/>
      <c r="B129" s="219"/>
      <c r="C129" s="220"/>
      <c r="D129" s="221" t="s">
        <v>146</v>
      </c>
      <c r="E129" s="222" t="s">
        <v>20</v>
      </c>
      <c r="F129" s="223" t="s">
        <v>450</v>
      </c>
      <c r="G129" s="220"/>
      <c r="H129" s="224">
        <v>60</v>
      </c>
      <c r="I129" s="225"/>
      <c r="J129" s="220"/>
      <c r="K129" s="220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146</v>
      </c>
      <c r="AU129" s="230" t="s">
        <v>87</v>
      </c>
      <c r="AV129" s="13" t="s">
        <v>87</v>
      </c>
      <c r="AW129" s="13" t="s">
        <v>38</v>
      </c>
      <c r="AX129" s="13" t="s">
        <v>22</v>
      </c>
      <c r="AY129" s="230" t="s">
        <v>134</v>
      </c>
    </row>
    <row r="130" s="12" customFormat="1" ht="22.8" customHeight="1">
      <c r="A130" s="12"/>
      <c r="B130" s="190"/>
      <c r="C130" s="191"/>
      <c r="D130" s="192" t="s">
        <v>76</v>
      </c>
      <c r="E130" s="204" t="s">
        <v>278</v>
      </c>
      <c r="F130" s="204" t="s">
        <v>371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P131</f>
        <v>0</v>
      </c>
      <c r="Q130" s="198"/>
      <c r="R130" s="199">
        <f>R131</f>
        <v>0</v>
      </c>
      <c r="S130" s="198"/>
      <c r="T130" s="20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22</v>
      </c>
      <c r="AT130" s="202" t="s">
        <v>76</v>
      </c>
      <c r="AU130" s="202" t="s">
        <v>22</v>
      </c>
      <c r="AY130" s="201" t="s">
        <v>134</v>
      </c>
      <c r="BK130" s="203">
        <f>BK131</f>
        <v>0</v>
      </c>
    </row>
    <row r="131" s="2" customFormat="1" ht="37.8" customHeight="1">
      <c r="A131" s="39"/>
      <c r="B131" s="40"/>
      <c r="C131" s="206" t="s">
        <v>7</v>
      </c>
      <c r="D131" s="206" t="s">
        <v>136</v>
      </c>
      <c r="E131" s="207" t="s">
        <v>281</v>
      </c>
      <c r="F131" s="208" t="s">
        <v>282</v>
      </c>
      <c r="G131" s="209" t="s">
        <v>172</v>
      </c>
      <c r="H131" s="210">
        <v>91.156999999999996</v>
      </c>
      <c r="I131" s="211"/>
      <c r="J131" s="212">
        <f>ROUND(I131*H131,2)</f>
        <v>0</v>
      </c>
      <c r="K131" s="208" t="s">
        <v>140</v>
      </c>
      <c r="L131" s="45"/>
      <c r="M131" s="213" t="s">
        <v>20</v>
      </c>
      <c r="N131" s="214" t="s">
        <v>48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141</v>
      </c>
      <c r="AT131" s="217" t="s">
        <v>136</v>
      </c>
      <c r="AU131" s="217" t="s">
        <v>87</v>
      </c>
      <c r="AY131" s="18" t="s">
        <v>134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22</v>
      </c>
      <c r="BK131" s="218">
        <f>ROUND(I131*H131,2)</f>
        <v>0</v>
      </c>
      <c r="BL131" s="18" t="s">
        <v>141</v>
      </c>
      <c r="BM131" s="217" t="s">
        <v>451</v>
      </c>
    </row>
    <row r="132" s="12" customFormat="1" ht="25.92" customHeight="1">
      <c r="A132" s="12"/>
      <c r="B132" s="190"/>
      <c r="C132" s="191"/>
      <c r="D132" s="192" t="s">
        <v>76</v>
      </c>
      <c r="E132" s="193" t="s">
        <v>284</v>
      </c>
      <c r="F132" s="193" t="s">
        <v>285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SUM(P133:P138)</f>
        <v>0</v>
      </c>
      <c r="Q132" s="198"/>
      <c r="R132" s="199">
        <f>SUM(R133:R138)</f>
        <v>0</v>
      </c>
      <c r="S132" s="198"/>
      <c r="T132" s="200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156</v>
      </c>
      <c r="AT132" s="202" t="s">
        <v>76</v>
      </c>
      <c r="AU132" s="202" t="s">
        <v>77</v>
      </c>
      <c r="AY132" s="201" t="s">
        <v>134</v>
      </c>
      <c r="BK132" s="203">
        <f>SUM(BK133:BK138)</f>
        <v>0</v>
      </c>
    </row>
    <row r="133" s="2" customFormat="1" ht="14.4" customHeight="1">
      <c r="A133" s="39"/>
      <c r="B133" s="40"/>
      <c r="C133" s="206" t="s">
        <v>245</v>
      </c>
      <c r="D133" s="206" t="s">
        <v>136</v>
      </c>
      <c r="E133" s="207" t="s">
        <v>284</v>
      </c>
      <c r="F133" s="208" t="s">
        <v>295</v>
      </c>
      <c r="G133" s="209" t="s">
        <v>289</v>
      </c>
      <c r="H133" s="210">
        <v>1</v>
      </c>
      <c r="I133" s="211"/>
      <c r="J133" s="212">
        <f>ROUND(I133*H133,2)</f>
        <v>0</v>
      </c>
      <c r="K133" s="208" t="s">
        <v>20</v>
      </c>
      <c r="L133" s="45"/>
      <c r="M133" s="213" t="s">
        <v>20</v>
      </c>
      <c r="N133" s="214" t="s">
        <v>48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290</v>
      </c>
      <c r="AT133" s="217" t="s">
        <v>136</v>
      </c>
      <c r="AU133" s="217" t="s">
        <v>22</v>
      </c>
      <c r="AY133" s="18" t="s">
        <v>134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22</v>
      </c>
      <c r="BK133" s="218">
        <f>ROUND(I133*H133,2)</f>
        <v>0</v>
      </c>
      <c r="BL133" s="18" t="s">
        <v>290</v>
      </c>
      <c r="BM133" s="217" t="s">
        <v>452</v>
      </c>
    </row>
    <row r="134" s="13" customFormat="1">
      <c r="A134" s="13"/>
      <c r="B134" s="219"/>
      <c r="C134" s="220"/>
      <c r="D134" s="221" t="s">
        <v>146</v>
      </c>
      <c r="E134" s="222" t="s">
        <v>20</v>
      </c>
      <c r="F134" s="223" t="s">
        <v>22</v>
      </c>
      <c r="G134" s="220"/>
      <c r="H134" s="224">
        <v>1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146</v>
      </c>
      <c r="AU134" s="230" t="s">
        <v>22</v>
      </c>
      <c r="AV134" s="13" t="s">
        <v>87</v>
      </c>
      <c r="AW134" s="13" t="s">
        <v>38</v>
      </c>
      <c r="AX134" s="13" t="s">
        <v>22</v>
      </c>
      <c r="AY134" s="230" t="s">
        <v>134</v>
      </c>
    </row>
    <row r="135" s="14" customFormat="1">
      <c r="A135" s="14"/>
      <c r="B135" s="231"/>
      <c r="C135" s="232"/>
      <c r="D135" s="221" t="s">
        <v>146</v>
      </c>
      <c r="E135" s="233" t="s">
        <v>20</v>
      </c>
      <c r="F135" s="234" t="s">
        <v>297</v>
      </c>
      <c r="G135" s="232"/>
      <c r="H135" s="233" t="s">
        <v>20</v>
      </c>
      <c r="I135" s="235"/>
      <c r="J135" s="232"/>
      <c r="K135" s="232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146</v>
      </c>
      <c r="AU135" s="240" t="s">
        <v>22</v>
      </c>
      <c r="AV135" s="14" t="s">
        <v>22</v>
      </c>
      <c r="AW135" s="14" t="s">
        <v>38</v>
      </c>
      <c r="AX135" s="14" t="s">
        <v>77</v>
      </c>
      <c r="AY135" s="240" t="s">
        <v>134</v>
      </c>
    </row>
    <row r="136" s="2" customFormat="1" ht="14.4" customHeight="1">
      <c r="A136" s="39"/>
      <c r="B136" s="40"/>
      <c r="C136" s="206" t="s">
        <v>250</v>
      </c>
      <c r="D136" s="206" t="s">
        <v>136</v>
      </c>
      <c r="E136" s="207" t="s">
        <v>287</v>
      </c>
      <c r="F136" s="208" t="s">
        <v>288</v>
      </c>
      <c r="G136" s="209" t="s">
        <v>289</v>
      </c>
      <c r="H136" s="210">
        <v>1</v>
      </c>
      <c r="I136" s="211"/>
      <c r="J136" s="212">
        <f>ROUND(I136*H136,2)</f>
        <v>0</v>
      </c>
      <c r="K136" s="208" t="s">
        <v>20</v>
      </c>
      <c r="L136" s="45"/>
      <c r="M136" s="213" t="s">
        <v>20</v>
      </c>
      <c r="N136" s="214" t="s">
        <v>48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290</v>
      </c>
      <c r="AT136" s="217" t="s">
        <v>136</v>
      </c>
      <c r="AU136" s="217" t="s">
        <v>22</v>
      </c>
      <c r="AY136" s="18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22</v>
      </c>
      <c r="BK136" s="218">
        <f>ROUND(I136*H136,2)</f>
        <v>0</v>
      </c>
      <c r="BL136" s="18" t="s">
        <v>290</v>
      </c>
      <c r="BM136" s="217" t="s">
        <v>453</v>
      </c>
    </row>
    <row r="137" s="14" customFormat="1">
      <c r="A137" s="14"/>
      <c r="B137" s="231"/>
      <c r="C137" s="232"/>
      <c r="D137" s="221" t="s">
        <v>146</v>
      </c>
      <c r="E137" s="233" t="s">
        <v>20</v>
      </c>
      <c r="F137" s="234" t="s">
        <v>292</v>
      </c>
      <c r="G137" s="232"/>
      <c r="H137" s="233" t="s">
        <v>20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146</v>
      </c>
      <c r="AU137" s="240" t="s">
        <v>22</v>
      </c>
      <c r="AV137" s="14" t="s">
        <v>22</v>
      </c>
      <c r="AW137" s="14" t="s">
        <v>38</v>
      </c>
      <c r="AX137" s="14" t="s">
        <v>77</v>
      </c>
      <c r="AY137" s="240" t="s">
        <v>134</v>
      </c>
    </row>
    <row r="138" s="13" customFormat="1">
      <c r="A138" s="13"/>
      <c r="B138" s="219"/>
      <c r="C138" s="220"/>
      <c r="D138" s="221" t="s">
        <v>146</v>
      </c>
      <c r="E138" s="222" t="s">
        <v>20</v>
      </c>
      <c r="F138" s="223" t="s">
        <v>22</v>
      </c>
      <c r="G138" s="220"/>
      <c r="H138" s="224">
        <v>1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146</v>
      </c>
      <c r="AU138" s="230" t="s">
        <v>22</v>
      </c>
      <c r="AV138" s="13" t="s">
        <v>87</v>
      </c>
      <c r="AW138" s="13" t="s">
        <v>38</v>
      </c>
      <c r="AX138" s="13" t="s">
        <v>22</v>
      </c>
      <c r="AY138" s="230" t="s">
        <v>134</v>
      </c>
    </row>
    <row r="139" s="12" customFormat="1" ht="25.92" customHeight="1">
      <c r="A139" s="12"/>
      <c r="B139" s="190"/>
      <c r="C139" s="191"/>
      <c r="D139" s="192" t="s">
        <v>76</v>
      </c>
      <c r="E139" s="193" t="s">
        <v>287</v>
      </c>
      <c r="F139" s="193" t="s">
        <v>298</v>
      </c>
      <c r="G139" s="191"/>
      <c r="H139" s="191"/>
      <c r="I139" s="194"/>
      <c r="J139" s="195">
        <f>BK139</f>
        <v>0</v>
      </c>
      <c r="K139" s="191"/>
      <c r="L139" s="196"/>
      <c r="M139" s="197"/>
      <c r="N139" s="198"/>
      <c r="O139" s="198"/>
      <c r="P139" s="199">
        <f>SUM(P140:P144)</f>
        <v>0</v>
      </c>
      <c r="Q139" s="198"/>
      <c r="R139" s="199">
        <f>SUM(R140:R144)</f>
        <v>0</v>
      </c>
      <c r="S139" s="198"/>
      <c r="T139" s="200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156</v>
      </c>
      <c r="AT139" s="202" t="s">
        <v>76</v>
      </c>
      <c r="AU139" s="202" t="s">
        <v>77</v>
      </c>
      <c r="AY139" s="201" t="s">
        <v>134</v>
      </c>
      <c r="BK139" s="203">
        <f>SUM(BK140:BK144)</f>
        <v>0</v>
      </c>
    </row>
    <row r="140" s="2" customFormat="1" ht="14.4" customHeight="1">
      <c r="A140" s="39"/>
      <c r="B140" s="40"/>
      <c r="C140" s="206" t="s">
        <v>256</v>
      </c>
      <c r="D140" s="206" t="s">
        <v>136</v>
      </c>
      <c r="E140" s="207" t="s">
        <v>300</v>
      </c>
      <c r="F140" s="208" t="s">
        <v>301</v>
      </c>
      <c r="G140" s="209" t="s">
        <v>289</v>
      </c>
      <c r="H140" s="210">
        <v>1</v>
      </c>
      <c r="I140" s="211"/>
      <c r="J140" s="212">
        <f>ROUND(I140*H140,2)</f>
        <v>0</v>
      </c>
      <c r="K140" s="208" t="s">
        <v>20</v>
      </c>
      <c r="L140" s="45"/>
      <c r="M140" s="213" t="s">
        <v>20</v>
      </c>
      <c r="N140" s="214" t="s">
        <v>48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290</v>
      </c>
      <c r="AT140" s="217" t="s">
        <v>136</v>
      </c>
      <c r="AU140" s="217" t="s">
        <v>22</v>
      </c>
      <c r="AY140" s="18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22</v>
      </c>
      <c r="BK140" s="218">
        <f>ROUND(I140*H140,2)</f>
        <v>0</v>
      </c>
      <c r="BL140" s="18" t="s">
        <v>290</v>
      </c>
      <c r="BM140" s="217" t="s">
        <v>454</v>
      </c>
    </row>
    <row r="141" s="2" customFormat="1">
      <c r="A141" s="39"/>
      <c r="B141" s="40"/>
      <c r="C141" s="41"/>
      <c r="D141" s="221" t="s">
        <v>303</v>
      </c>
      <c r="E141" s="41"/>
      <c r="F141" s="262" t="s">
        <v>304</v>
      </c>
      <c r="G141" s="41"/>
      <c r="H141" s="41"/>
      <c r="I141" s="263"/>
      <c r="J141" s="41"/>
      <c r="K141" s="41"/>
      <c r="L141" s="45"/>
      <c r="M141" s="264"/>
      <c r="N141" s="26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303</v>
      </c>
      <c r="AU141" s="18" t="s">
        <v>22</v>
      </c>
    </row>
    <row r="142" s="2" customFormat="1" ht="14.4" customHeight="1">
      <c r="A142" s="39"/>
      <c r="B142" s="40"/>
      <c r="C142" s="206" t="s">
        <v>260</v>
      </c>
      <c r="D142" s="206" t="s">
        <v>136</v>
      </c>
      <c r="E142" s="207" t="s">
        <v>306</v>
      </c>
      <c r="F142" s="208" t="s">
        <v>307</v>
      </c>
      <c r="G142" s="209" t="s">
        <v>289</v>
      </c>
      <c r="H142" s="210">
        <v>1</v>
      </c>
      <c r="I142" s="211"/>
      <c r="J142" s="212">
        <f>ROUND(I142*H142,2)</f>
        <v>0</v>
      </c>
      <c r="K142" s="208" t="s">
        <v>20</v>
      </c>
      <c r="L142" s="45"/>
      <c r="M142" s="213" t="s">
        <v>20</v>
      </c>
      <c r="N142" s="214" t="s">
        <v>48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290</v>
      </c>
      <c r="AT142" s="217" t="s">
        <v>136</v>
      </c>
      <c r="AU142" s="217" t="s">
        <v>22</v>
      </c>
      <c r="AY142" s="18" t="s">
        <v>134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22</v>
      </c>
      <c r="BK142" s="218">
        <f>ROUND(I142*H142,2)</f>
        <v>0</v>
      </c>
      <c r="BL142" s="18" t="s">
        <v>290</v>
      </c>
      <c r="BM142" s="217" t="s">
        <v>455</v>
      </c>
    </row>
    <row r="143" s="2" customFormat="1" ht="14.4" customHeight="1">
      <c r="A143" s="39"/>
      <c r="B143" s="40"/>
      <c r="C143" s="206" t="s">
        <v>264</v>
      </c>
      <c r="D143" s="206" t="s">
        <v>136</v>
      </c>
      <c r="E143" s="207" t="s">
        <v>310</v>
      </c>
      <c r="F143" s="208" t="s">
        <v>311</v>
      </c>
      <c r="G143" s="209" t="s">
        <v>289</v>
      </c>
      <c r="H143" s="210">
        <v>1</v>
      </c>
      <c r="I143" s="211"/>
      <c r="J143" s="212">
        <f>ROUND(I143*H143,2)</f>
        <v>0</v>
      </c>
      <c r="K143" s="208" t="s">
        <v>20</v>
      </c>
      <c r="L143" s="45"/>
      <c r="M143" s="213" t="s">
        <v>20</v>
      </c>
      <c r="N143" s="214" t="s">
        <v>48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290</v>
      </c>
      <c r="AT143" s="217" t="s">
        <v>136</v>
      </c>
      <c r="AU143" s="217" t="s">
        <v>22</v>
      </c>
      <c r="AY143" s="18" t="s">
        <v>134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22</v>
      </c>
      <c r="BK143" s="218">
        <f>ROUND(I143*H143,2)</f>
        <v>0</v>
      </c>
      <c r="BL143" s="18" t="s">
        <v>290</v>
      </c>
      <c r="BM143" s="217" t="s">
        <v>456</v>
      </c>
    </row>
    <row r="144" s="2" customFormat="1">
      <c r="A144" s="39"/>
      <c r="B144" s="40"/>
      <c r="C144" s="41"/>
      <c r="D144" s="221" t="s">
        <v>303</v>
      </c>
      <c r="E144" s="41"/>
      <c r="F144" s="262" t="s">
        <v>313</v>
      </c>
      <c r="G144" s="41"/>
      <c r="H144" s="41"/>
      <c r="I144" s="263"/>
      <c r="J144" s="41"/>
      <c r="K144" s="41"/>
      <c r="L144" s="45"/>
      <c r="M144" s="266"/>
      <c r="N144" s="267"/>
      <c r="O144" s="268"/>
      <c r="P144" s="268"/>
      <c r="Q144" s="268"/>
      <c r="R144" s="268"/>
      <c r="S144" s="268"/>
      <c r="T144" s="26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303</v>
      </c>
      <c r="AU144" s="18" t="s">
        <v>22</v>
      </c>
    </row>
    <row r="145" s="2" customFormat="1" ht="6.96" customHeight="1">
      <c r="A145" s="39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fAVTz4+EgZPPpjBxfsEIFmL5xc2PpUEK5KaiKswzHzpd2rDbXQgJZFfCPqqHeHmFadkC5/26Pql1OLXJXqZJsA==" hashValue="otIJKiWuKOY3s1MYoZWeqT1/BQYpYxlaMf/m6bRc7OLUmcvOu4Uj0EF2H3TRNeeC2D4FW529JlvuqKh6yemEFQ==" algorithmName="SHA-512" password="CC35"/>
  <autoFilter ref="C85:K14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105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K.ú. Skramouš - dokumentace I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106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457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102</v>
      </c>
      <c r="G11" s="39"/>
      <c r="H11" s="39"/>
      <c r="I11" s="134" t="s">
        <v>21</v>
      </c>
      <c r="J11" s="138" t="s">
        <v>20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23</v>
      </c>
      <c r="E12" s="39"/>
      <c r="F12" s="138" t="s">
        <v>24</v>
      </c>
      <c r="G12" s="39"/>
      <c r="H12" s="39"/>
      <c r="I12" s="134" t="s">
        <v>25</v>
      </c>
      <c r="J12" s="139" t="str">
        <f>'Rekapitulace stavby'!AN8</f>
        <v>29. 11. 2016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29</v>
      </c>
      <c r="E14" s="39"/>
      <c r="F14" s="39"/>
      <c r="G14" s="39"/>
      <c r="H14" s="39"/>
      <c r="I14" s="134" t="s">
        <v>30</v>
      </c>
      <c r="J14" s="138" t="s">
        <v>20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31</v>
      </c>
      <c r="F15" s="39"/>
      <c r="G15" s="39"/>
      <c r="H15" s="39"/>
      <c r="I15" s="134" t="s">
        <v>32</v>
      </c>
      <c r="J15" s="138" t="s">
        <v>20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33</v>
      </c>
      <c r="E17" s="39"/>
      <c r="F17" s="39"/>
      <c r="G17" s="39"/>
      <c r="H17" s="39"/>
      <c r="I17" s="134" t="s">
        <v>30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35</v>
      </c>
      <c r="E20" s="39"/>
      <c r="F20" s="39"/>
      <c r="G20" s="39"/>
      <c r="H20" s="39"/>
      <c r="I20" s="134" t="s">
        <v>30</v>
      </c>
      <c r="J20" s="138" t="s">
        <v>36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37</v>
      </c>
      <c r="F21" s="39"/>
      <c r="G21" s="39"/>
      <c r="H21" s="39"/>
      <c r="I21" s="134" t="s">
        <v>32</v>
      </c>
      <c r="J21" s="138" t="s">
        <v>20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39</v>
      </c>
      <c r="E23" s="39"/>
      <c r="F23" s="39"/>
      <c r="G23" s="39"/>
      <c r="H23" s="39"/>
      <c r="I23" s="134" t="s">
        <v>30</v>
      </c>
      <c r="J23" s="138" t="s">
        <v>20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458</v>
      </c>
      <c r="F24" s="39"/>
      <c r="G24" s="39"/>
      <c r="H24" s="39"/>
      <c r="I24" s="134" t="s">
        <v>32</v>
      </c>
      <c r="J24" s="138" t="s">
        <v>20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41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43</v>
      </c>
      <c r="E30" s="39"/>
      <c r="F30" s="39"/>
      <c r="G30" s="39"/>
      <c r="H30" s="39"/>
      <c r="I30" s="39"/>
      <c r="J30" s="146">
        <f>ROUND(J84,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45</v>
      </c>
      <c r="G32" s="39"/>
      <c r="H32" s="39"/>
      <c r="I32" s="147" t="s">
        <v>44</v>
      </c>
      <c r="J32" s="147" t="s">
        <v>46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47</v>
      </c>
      <c r="E33" s="134" t="s">
        <v>48</v>
      </c>
      <c r="F33" s="149">
        <f>ROUND((SUM(BE84:BE181)),  2)</f>
        <v>0</v>
      </c>
      <c r="G33" s="39"/>
      <c r="H33" s="39"/>
      <c r="I33" s="150">
        <v>0.20999999999999999</v>
      </c>
      <c r="J33" s="149">
        <f>ROUND(((SUM(BE84:BE181))*I33),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49</v>
      </c>
      <c r="F34" s="149">
        <f>ROUND((SUM(BF84:BF181)),  2)</f>
        <v>0</v>
      </c>
      <c r="G34" s="39"/>
      <c r="H34" s="39"/>
      <c r="I34" s="150">
        <v>0.14999999999999999</v>
      </c>
      <c r="J34" s="149">
        <f>ROUND(((SUM(BF84:BF181))*I34),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50</v>
      </c>
      <c r="F35" s="149">
        <f>ROUND((SUM(BG84:BG181)),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51</v>
      </c>
      <c r="F36" s="149">
        <f>ROUND((SUM(BH84:BH181)),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52</v>
      </c>
      <c r="F37" s="149">
        <f>ROUND((SUM(BI84:BI181)),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K.ú. Skramouš - dokumentace I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SO-801 - SO 801 - Doprovodná zeleň HPC3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 xml:space="preserve"> </v>
      </c>
      <c r="G52" s="41"/>
      <c r="H52" s="41"/>
      <c r="I52" s="33" t="s">
        <v>25</v>
      </c>
      <c r="J52" s="73" t="str">
        <f>IF(J12="","",J12)</f>
        <v>29. 11. 2016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29</v>
      </c>
      <c r="D54" s="41"/>
      <c r="E54" s="41"/>
      <c r="F54" s="28" t="str">
        <f>E15</f>
        <v>ČR-Státní pozemkový úřad, Mělník</v>
      </c>
      <c r="G54" s="41"/>
      <c r="H54" s="41"/>
      <c r="I54" s="33" t="s">
        <v>35</v>
      </c>
      <c r="J54" s="37" t="str">
        <f>E21</f>
        <v>Artech spol. s 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33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>Ladislav Marek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75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7"/>
      <c r="C60" s="168"/>
      <c r="D60" s="169" t="s">
        <v>459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460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461</v>
      </c>
      <c r="E62" s="176"/>
      <c r="F62" s="176"/>
      <c r="G62" s="176"/>
      <c r="H62" s="176"/>
      <c r="I62" s="176"/>
      <c r="J62" s="177">
        <f>J118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462</v>
      </c>
      <c r="E63" s="176"/>
      <c r="F63" s="176"/>
      <c r="G63" s="176"/>
      <c r="H63" s="176"/>
      <c r="I63" s="176"/>
      <c r="J63" s="177">
        <f>J143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463</v>
      </c>
      <c r="E64" s="176"/>
      <c r="F64" s="176"/>
      <c r="G64" s="176"/>
      <c r="H64" s="176"/>
      <c r="I64" s="176"/>
      <c r="J64" s="177">
        <f>J168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119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2" t="str">
        <f>E7</f>
        <v>K.ú. Skramouš - dokumentace I</v>
      </c>
      <c r="F74" s="33"/>
      <c r="G74" s="33"/>
      <c r="H74" s="33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106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SO-801 - SO 801 - Doprovodná zeleň HPC3</v>
      </c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23</v>
      </c>
      <c r="D78" s="41"/>
      <c r="E78" s="41"/>
      <c r="F78" s="28" t="str">
        <f>F12</f>
        <v xml:space="preserve"> </v>
      </c>
      <c r="G78" s="41"/>
      <c r="H78" s="41"/>
      <c r="I78" s="33" t="s">
        <v>25</v>
      </c>
      <c r="J78" s="73" t="str">
        <f>IF(J12="","",J12)</f>
        <v>29. 11. 2016</v>
      </c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E15</f>
        <v>ČR-Státní pozemkový úřad, Mělník</v>
      </c>
      <c r="G80" s="41"/>
      <c r="H80" s="41"/>
      <c r="I80" s="33" t="s">
        <v>35</v>
      </c>
      <c r="J80" s="37" t="str">
        <f>E21</f>
        <v>Artech spol. s r.o.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33</v>
      </c>
      <c r="D81" s="41"/>
      <c r="E81" s="41"/>
      <c r="F81" s="28" t="str">
        <f>IF(E18="","",E18)</f>
        <v>Vyplň údaj</v>
      </c>
      <c r="G81" s="41"/>
      <c r="H81" s="41"/>
      <c r="I81" s="33" t="s">
        <v>39</v>
      </c>
      <c r="J81" s="37" t="str">
        <f>E24</f>
        <v>Ladislav Marek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9"/>
      <c r="B83" s="180"/>
      <c r="C83" s="181" t="s">
        <v>120</v>
      </c>
      <c r="D83" s="182" t="s">
        <v>62</v>
      </c>
      <c r="E83" s="182" t="s">
        <v>58</v>
      </c>
      <c r="F83" s="182" t="s">
        <v>59</v>
      </c>
      <c r="G83" s="182" t="s">
        <v>121</v>
      </c>
      <c r="H83" s="182" t="s">
        <v>122</v>
      </c>
      <c r="I83" s="182" t="s">
        <v>123</v>
      </c>
      <c r="J83" s="182" t="s">
        <v>110</v>
      </c>
      <c r="K83" s="183" t="s">
        <v>124</v>
      </c>
      <c r="L83" s="184"/>
      <c r="M83" s="93" t="s">
        <v>20</v>
      </c>
      <c r="N83" s="94" t="s">
        <v>47</v>
      </c>
      <c r="O83" s="94" t="s">
        <v>125</v>
      </c>
      <c r="P83" s="94" t="s">
        <v>126</v>
      </c>
      <c r="Q83" s="94" t="s">
        <v>127</v>
      </c>
      <c r="R83" s="94" t="s">
        <v>128</v>
      </c>
      <c r="S83" s="94" t="s">
        <v>129</v>
      </c>
      <c r="T83" s="95" t="s">
        <v>130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39"/>
      <c r="B84" s="40"/>
      <c r="C84" s="100" t="s">
        <v>131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6"/>
      <c r="N84" s="186"/>
      <c r="O84" s="97"/>
      <c r="P84" s="187">
        <f>P85</f>
        <v>0</v>
      </c>
      <c r="Q84" s="97"/>
      <c r="R84" s="187">
        <f>R85</f>
        <v>1.5613500000000002</v>
      </c>
      <c r="S84" s="97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76</v>
      </c>
      <c r="AU84" s="18" t="s">
        <v>111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76</v>
      </c>
      <c r="E85" s="193" t="s">
        <v>132</v>
      </c>
      <c r="F85" s="193" t="s">
        <v>464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P86+P118+P143+P168</f>
        <v>0</v>
      </c>
      <c r="Q85" s="198"/>
      <c r="R85" s="199">
        <f>R86+R118+R143+R168</f>
        <v>1.5613500000000002</v>
      </c>
      <c r="S85" s="198"/>
      <c r="T85" s="200">
        <f>T86+T118+T143+T168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22</v>
      </c>
      <c r="AT85" s="202" t="s">
        <v>76</v>
      </c>
      <c r="AU85" s="202" t="s">
        <v>77</v>
      </c>
      <c r="AY85" s="201" t="s">
        <v>134</v>
      </c>
      <c r="BK85" s="203">
        <f>BK86+BK118+BK143+BK168</f>
        <v>0</v>
      </c>
    </row>
    <row r="86" s="12" customFormat="1" ht="22.8" customHeight="1">
      <c r="A86" s="12"/>
      <c r="B86" s="190"/>
      <c r="C86" s="191"/>
      <c r="D86" s="192" t="s">
        <v>76</v>
      </c>
      <c r="E86" s="204" t="s">
        <v>465</v>
      </c>
      <c r="F86" s="204" t="s">
        <v>466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SUM(P87:P117)</f>
        <v>0</v>
      </c>
      <c r="Q86" s="198"/>
      <c r="R86" s="199">
        <f>SUM(R87:R117)</f>
        <v>1.3891800000000001</v>
      </c>
      <c r="S86" s="198"/>
      <c r="T86" s="200">
        <f>SUM(T87:T117)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22</v>
      </c>
      <c r="AT86" s="202" t="s">
        <v>76</v>
      </c>
      <c r="AU86" s="202" t="s">
        <v>22</v>
      </c>
      <c r="AY86" s="201" t="s">
        <v>134</v>
      </c>
      <c r="BK86" s="203">
        <f>SUM(BK87:BK117)</f>
        <v>0</v>
      </c>
    </row>
    <row r="87" s="2" customFormat="1" ht="24.15" customHeight="1">
      <c r="A87" s="39"/>
      <c r="B87" s="40"/>
      <c r="C87" s="206" t="s">
        <v>22</v>
      </c>
      <c r="D87" s="206" t="s">
        <v>136</v>
      </c>
      <c r="E87" s="207" t="s">
        <v>467</v>
      </c>
      <c r="F87" s="208" t="s">
        <v>468</v>
      </c>
      <c r="G87" s="209" t="s">
        <v>469</v>
      </c>
      <c r="H87" s="210">
        <v>0.26000000000000001</v>
      </c>
      <c r="I87" s="211"/>
      <c r="J87" s="212">
        <f>ROUND(I87*H87,2)</f>
        <v>0</v>
      </c>
      <c r="K87" s="208" t="s">
        <v>140</v>
      </c>
      <c r="L87" s="45"/>
      <c r="M87" s="213" t="s">
        <v>20</v>
      </c>
      <c r="N87" s="214" t="s">
        <v>48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141</v>
      </c>
      <c r="AT87" s="217" t="s">
        <v>136</v>
      </c>
      <c r="AU87" s="217" t="s">
        <v>87</v>
      </c>
      <c r="AY87" s="18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22</v>
      </c>
      <c r="BK87" s="218">
        <f>ROUND(I87*H87,2)</f>
        <v>0</v>
      </c>
      <c r="BL87" s="18" t="s">
        <v>141</v>
      </c>
      <c r="BM87" s="217" t="s">
        <v>470</v>
      </c>
    </row>
    <row r="88" s="13" customFormat="1">
      <c r="A88" s="13"/>
      <c r="B88" s="219"/>
      <c r="C88" s="220"/>
      <c r="D88" s="221" t="s">
        <v>146</v>
      </c>
      <c r="E88" s="222" t="s">
        <v>20</v>
      </c>
      <c r="F88" s="223" t="s">
        <v>471</v>
      </c>
      <c r="G88" s="220"/>
      <c r="H88" s="224">
        <v>0.26000000000000001</v>
      </c>
      <c r="I88" s="225"/>
      <c r="J88" s="220"/>
      <c r="K88" s="220"/>
      <c r="L88" s="226"/>
      <c r="M88" s="227"/>
      <c r="N88" s="228"/>
      <c r="O88" s="228"/>
      <c r="P88" s="228"/>
      <c r="Q88" s="228"/>
      <c r="R88" s="228"/>
      <c r="S88" s="228"/>
      <c r="T88" s="22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0" t="s">
        <v>146</v>
      </c>
      <c r="AU88" s="230" t="s">
        <v>87</v>
      </c>
      <c r="AV88" s="13" t="s">
        <v>87</v>
      </c>
      <c r="AW88" s="13" t="s">
        <v>38</v>
      </c>
      <c r="AX88" s="13" t="s">
        <v>22</v>
      </c>
      <c r="AY88" s="230" t="s">
        <v>134</v>
      </c>
    </row>
    <row r="89" s="2" customFormat="1" ht="37.8" customHeight="1">
      <c r="A89" s="39"/>
      <c r="B89" s="40"/>
      <c r="C89" s="206" t="s">
        <v>87</v>
      </c>
      <c r="D89" s="206" t="s">
        <v>136</v>
      </c>
      <c r="E89" s="207" t="s">
        <v>472</v>
      </c>
      <c r="F89" s="208" t="s">
        <v>473</v>
      </c>
      <c r="G89" s="209" t="s">
        <v>139</v>
      </c>
      <c r="H89" s="210">
        <v>2600</v>
      </c>
      <c r="I89" s="211"/>
      <c r="J89" s="212">
        <f>ROUND(I89*H89,2)</f>
        <v>0</v>
      </c>
      <c r="K89" s="208" t="s">
        <v>140</v>
      </c>
      <c r="L89" s="45"/>
      <c r="M89" s="213" t="s">
        <v>20</v>
      </c>
      <c r="N89" s="214" t="s">
        <v>48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141</v>
      </c>
      <c r="AT89" s="217" t="s">
        <v>136</v>
      </c>
      <c r="AU89" s="217" t="s">
        <v>87</v>
      </c>
      <c r="AY89" s="18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22</v>
      </c>
      <c r="BK89" s="218">
        <f>ROUND(I89*H89,2)</f>
        <v>0</v>
      </c>
      <c r="BL89" s="18" t="s">
        <v>141</v>
      </c>
      <c r="BM89" s="217" t="s">
        <v>474</v>
      </c>
    </row>
    <row r="90" s="2" customFormat="1" ht="14.4" customHeight="1">
      <c r="A90" s="39"/>
      <c r="B90" s="40"/>
      <c r="C90" s="241" t="s">
        <v>148</v>
      </c>
      <c r="D90" s="241" t="s">
        <v>198</v>
      </c>
      <c r="E90" s="242" t="s">
        <v>199</v>
      </c>
      <c r="F90" s="243" t="s">
        <v>200</v>
      </c>
      <c r="G90" s="244" t="s">
        <v>201</v>
      </c>
      <c r="H90" s="245">
        <v>10.92</v>
      </c>
      <c r="I90" s="246"/>
      <c r="J90" s="247">
        <f>ROUND(I90*H90,2)</f>
        <v>0</v>
      </c>
      <c r="K90" s="243" t="s">
        <v>140</v>
      </c>
      <c r="L90" s="248"/>
      <c r="M90" s="249" t="s">
        <v>20</v>
      </c>
      <c r="N90" s="250" t="s">
        <v>48</v>
      </c>
      <c r="O90" s="85"/>
      <c r="P90" s="215">
        <f>O90*H90</f>
        <v>0</v>
      </c>
      <c r="Q90" s="215">
        <v>0.001</v>
      </c>
      <c r="R90" s="215">
        <f>Q90*H90</f>
        <v>0.010920000000000001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169</v>
      </c>
      <c r="AT90" s="217" t="s">
        <v>198</v>
      </c>
      <c r="AU90" s="217" t="s">
        <v>87</v>
      </c>
      <c r="AY90" s="18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22</v>
      </c>
      <c r="BK90" s="218">
        <f>ROUND(I90*H90,2)</f>
        <v>0</v>
      </c>
      <c r="BL90" s="18" t="s">
        <v>141</v>
      </c>
      <c r="BM90" s="217" t="s">
        <v>475</v>
      </c>
    </row>
    <row r="91" s="13" customFormat="1">
      <c r="A91" s="13"/>
      <c r="B91" s="219"/>
      <c r="C91" s="220"/>
      <c r="D91" s="221" t="s">
        <v>146</v>
      </c>
      <c r="E91" s="222" t="s">
        <v>20</v>
      </c>
      <c r="F91" s="223" t="s">
        <v>476</v>
      </c>
      <c r="G91" s="220"/>
      <c r="H91" s="224">
        <v>10.92</v>
      </c>
      <c r="I91" s="225"/>
      <c r="J91" s="220"/>
      <c r="K91" s="220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146</v>
      </c>
      <c r="AU91" s="230" t="s">
        <v>87</v>
      </c>
      <c r="AV91" s="13" t="s">
        <v>87</v>
      </c>
      <c r="AW91" s="13" t="s">
        <v>38</v>
      </c>
      <c r="AX91" s="13" t="s">
        <v>22</v>
      </c>
      <c r="AY91" s="230" t="s">
        <v>134</v>
      </c>
    </row>
    <row r="92" s="2" customFormat="1" ht="37.8" customHeight="1">
      <c r="A92" s="39"/>
      <c r="B92" s="40"/>
      <c r="C92" s="206" t="s">
        <v>141</v>
      </c>
      <c r="D92" s="206" t="s">
        <v>136</v>
      </c>
      <c r="E92" s="207" t="s">
        <v>477</v>
      </c>
      <c r="F92" s="208" t="s">
        <v>478</v>
      </c>
      <c r="G92" s="209" t="s">
        <v>151</v>
      </c>
      <c r="H92" s="210">
        <v>54</v>
      </c>
      <c r="I92" s="211"/>
      <c r="J92" s="212">
        <f>ROUND(I92*H92,2)</f>
        <v>0</v>
      </c>
      <c r="K92" s="208" t="s">
        <v>140</v>
      </c>
      <c r="L92" s="45"/>
      <c r="M92" s="213" t="s">
        <v>20</v>
      </c>
      <c r="N92" s="214" t="s">
        <v>48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141</v>
      </c>
      <c r="AT92" s="217" t="s">
        <v>136</v>
      </c>
      <c r="AU92" s="217" t="s">
        <v>87</v>
      </c>
      <c r="AY92" s="18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22</v>
      </c>
      <c r="BK92" s="218">
        <f>ROUND(I92*H92,2)</f>
        <v>0</v>
      </c>
      <c r="BL92" s="18" t="s">
        <v>141</v>
      </c>
      <c r="BM92" s="217" t="s">
        <v>479</v>
      </c>
    </row>
    <row r="93" s="13" customFormat="1">
      <c r="A93" s="13"/>
      <c r="B93" s="219"/>
      <c r="C93" s="220"/>
      <c r="D93" s="221" t="s">
        <v>146</v>
      </c>
      <c r="E93" s="222" t="s">
        <v>20</v>
      </c>
      <c r="F93" s="223" t="s">
        <v>480</v>
      </c>
      <c r="G93" s="220"/>
      <c r="H93" s="224">
        <v>54</v>
      </c>
      <c r="I93" s="225"/>
      <c r="J93" s="220"/>
      <c r="K93" s="220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146</v>
      </c>
      <c r="AU93" s="230" t="s">
        <v>87</v>
      </c>
      <c r="AV93" s="13" t="s">
        <v>87</v>
      </c>
      <c r="AW93" s="13" t="s">
        <v>38</v>
      </c>
      <c r="AX93" s="13" t="s">
        <v>22</v>
      </c>
      <c r="AY93" s="230" t="s">
        <v>134</v>
      </c>
    </row>
    <row r="94" s="2" customFormat="1" ht="24.15" customHeight="1">
      <c r="A94" s="39"/>
      <c r="B94" s="40"/>
      <c r="C94" s="206" t="s">
        <v>156</v>
      </c>
      <c r="D94" s="206" t="s">
        <v>136</v>
      </c>
      <c r="E94" s="207" t="s">
        <v>481</v>
      </c>
      <c r="F94" s="208" t="s">
        <v>482</v>
      </c>
      <c r="G94" s="209" t="s">
        <v>139</v>
      </c>
      <c r="H94" s="210">
        <v>2600</v>
      </c>
      <c r="I94" s="211"/>
      <c r="J94" s="212">
        <f>ROUND(I94*H94,2)</f>
        <v>0</v>
      </c>
      <c r="K94" s="208" t="s">
        <v>140</v>
      </c>
      <c r="L94" s="45"/>
      <c r="M94" s="213" t="s">
        <v>20</v>
      </c>
      <c r="N94" s="214" t="s">
        <v>48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141</v>
      </c>
      <c r="AT94" s="217" t="s">
        <v>136</v>
      </c>
      <c r="AU94" s="217" t="s">
        <v>87</v>
      </c>
      <c r="AY94" s="18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22</v>
      </c>
      <c r="BK94" s="218">
        <f>ROUND(I94*H94,2)</f>
        <v>0</v>
      </c>
      <c r="BL94" s="18" t="s">
        <v>141</v>
      </c>
      <c r="BM94" s="217" t="s">
        <v>483</v>
      </c>
    </row>
    <row r="95" s="2" customFormat="1" ht="14.4" customHeight="1">
      <c r="A95" s="39"/>
      <c r="B95" s="40"/>
      <c r="C95" s="206" t="s">
        <v>160</v>
      </c>
      <c r="D95" s="206" t="s">
        <v>136</v>
      </c>
      <c r="E95" s="207" t="s">
        <v>484</v>
      </c>
      <c r="F95" s="208" t="s">
        <v>485</v>
      </c>
      <c r="G95" s="209" t="s">
        <v>139</v>
      </c>
      <c r="H95" s="210">
        <v>2600</v>
      </c>
      <c r="I95" s="211"/>
      <c r="J95" s="212">
        <f>ROUND(I95*H95,2)</f>
        <v>0</v>
      </c>
      <c r="K95" s="208" t="s">
        <v>140</v>
      </c>
      <c r="L95" s="45"/>
      <c r="M95" s="213" t="s">
        <v>20</v>
      </c>
      <c r="N95" s="214" t="s">
        <v>48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141</v>
      </c>
      <c r="AT95" s="217" t="s">
        <v>136</v>
      </c>
      <c r="AU95" s="217" t="s">
        <v>87</v>
      </c>
      <c r="AY95" s="18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22</v>
      </c>
      <c r="BK95" s="218">
        <f>ROUND(I95*H95,2)</f>
        <v>0</v>
      </c>
      <c r="BL95" s="18" t="s">
        <v>141</v>
      </c>
      <c r="BM95" s="217" t="s">
        <v>486</v>
      </c>
    </row>
    <row r="96" s="2" customFormat="1" ht="24.15" customHeight="1">
      <c r="A96" s="39"/>
      <c r="B96" s="40"/>
      <c r="C96" s="206" t="s">
        <v>164</v>
      </c>
      <c r="D96" s="206" t="s">
        <v>136</v>
      </c>
      <c r="E96" s="207" t="s">
        <v>487</v>
      </c>
      <c r="F96" s="208" t="s">
        <v>488</v>
      </c>
      <c r="G96" s="209" t="s">
        <v>469</v>
      </c>
      <c r="H96" s="210">
        <v>0.26000000000000001</v>
      </c>
      <c r="I96" s="211"/>
      <c r="J96" s="212">
        <f>ROUND(I96*H96,2)</f>
        <v>0</v>
      </c>
      <c r="K96" s="208" t="s">
        <v>140</v>
      </c>
      <c r="L96" s="45"/>
      <c r="M96" s="213" t="s">
        <v>20</v>
      </c>
      <c r="N96" s="214" t="s">
        <v>48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141</v>
      </c>
      <c r="AT96" s="217" t="s">
        <v>136</v>
      </c>
      <c r="AU96" s="217" t="s">
        <v>87</v>
      </c>
      <c r="AY96" s="18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22</v>
      </c>
      <c r="BK96" s="218">
        <f>ROUND(I96*H96,2)</f>
        <v>0</v>
      </c>
      <c r="BL96" s="18" t="s">
        <v>141</v>
      </c>
      <c r="BM96" s="217" t="s">
        <v>489</v>
      </c>
    </row>
    <row r="97" s="13" customFormat="1">
      <c r="A97" s="13"/>
      <c r="B97" s="219"/>
      <c r="C97" s="220"/>
      <c r="D97" s="221" t="s">
        <v>146</v>
      </c>
      <c r="E97" s="222" t="s">
        <v>20</v>
      </c>
      <c r="F97" s="223" t="s">
        <v>490</v>
      </c>
      <c r="G97" s="220"/>
      <c r="H97" s="224">
        <v>0.26000000000000001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146</v>
      </c>
      <c r="AU97" s="230" t="s">
        <v>87</v>
      </c>
      <c r="AV97" s="13" t="s">
        <v>87</v>
      </c>
      <c r="AW97" s="13" t="s">
        <v>38</v>
      </c>
      <c r="AX97" s="13" t="s">
        <v>22</v>
      </c>
      <c r="AY97" s="230" t="s">
        <v>134</v>
      </c>
    </row>
    <row r="98" s="2" customFormat="1" ht="37.8" customHeight="1">
      <c r="A98" s="39"/>
      <c r="B98" s="40"/>
      <c r="C98" s="206" t="s">
        <v>169</v>
      </c>
      <c r="D98" s="206" t="s">
        <v>136</v>
      </c>
      <c r="E98" s="207" t="s">
        <v>491</v>
      </c>
      <c r="F98" s="208" t="s">
        <v>492</v>
      </c>
      <c r="G98" s="209" t="s">
        <v>151</v>
      </c>
      <c r="H98" s="210">
        <v>54</v>
      </c>
      <c r="I98" s="211"/>
      <c r="J98" s="212">
        <f>ROUND(I98*H98,2)</f>
        <v>0</v>
      </c>
      <c r="K98" s="208" t="s">
        <v>140</v>
      </c>
      <c r="L98" s="45"/>
      <c r="M98" s="213" t="s">
        <v>20</v>
      </c>
      <c r="N98" s="214" t="s">
        <v>48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141</v>
      </c>
      <c r="AT98" s="217" t="s">
        <v>136</v>
      </c>
      <c r="AU98" s="217" t="s">
        <v>87</v>
      </c>
      <c r="AY98" s="18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22</v>
      </c>
      <c r="BK98" s="218">
        <f>ROUND(I98*H98,2)</f>
        <v>0</v>
      </c>
      <c r="BL98" s="18" t="s">
        <v>141</v>
      </c>
      <c r="BM98" s="217" t="s">
        <v>493</v>
      </c>
    </row>
    <row r="99" s="13" customFormat="1">
      <c r="A99" s="13"/>
      <c r="B99" s="219"/>
      <c r="C99" s="220"/>
      <c r="D99" s="221" t="s">
        <v>146</v>
      </c>
      <c r="E99" s="222" t="s">
        <v>20</v>
      </c>
      <c r="F99" s="223" t="s">
        <v>480</v>
      </c>
      <c r="G99" s="220"/>
      <c r="H99" s="224">
        <v>54</v>
      </c>
      <c r="I99" s="225"/>
      <c r="J99" s="220"/>
      <c r="K99" s="220"/>
      <c r="L99" s="226"/>
      <c r="M99" s="227"/>
      <c r="N99" s="228"/>
      <c r="O99" s="228"/>
      <c r="P99" s="228"/>
      <c r="Q99" s="228"/>
      <c r="R99" s="228"/>
      <c r="S99" s="228"/>
      <c r="T99" s="22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0" t="s">
        <v>146</v>
      </c>
      <c r="AU99" s="230" t="s">
        <v>87</v>
      </c>
      <c r="AV99" s="13" t="s">
        <v>87</v>
      </c>
      <c r="AW99" s="13" t="s">
        <v>38</v>
      </c>
      <c r="AX99" s="13" t="s">
        <v>22</v>
      </c>
      <c r="AY99" s="230" t="s">
        <v>134</v>
      </c>
    </row>
    <row r="100" s="2" customFormat="1" ht="14.4" customHeight="1">
      <c r="A100" s="39"/>
      <c r="B100" s="40"/>
      <c r="C100" s="241" t="s">
        <v>177</v>
      </c>
      <c r="D100" s="241" t="s">
        <v>198</v>
      </c>
      <c r="E100" s="242" t="s">
        <v>494</v>
      </c>
      <c r="F100" s="243" t="s">
        <v>495</v>
      </c>
      <c r="G100" s="244" t="s">
        <v>151</v>
      </c>
      <c r="H100" s="245">
        <v>17</v>
      </c>
      <c r="I100" s="246"/>
      <c r="J100" s="247">
        <f>ROUND(I100*H100,2)</f>
        <v>0</v>
      </c>
      <c r="K100" s="243" t="s">
        <v>20</v>
      </c>
      <c r="L100" s="248"/>
      <c r="M100" s="249" t="s">
        <v>20</v>
      </c>
      <c r="N100" s="250" t="s">
        <v>48</v>
      </c>
      <c r="O100" s="85"/>
      <c r="P100" s="215">
        <f>O100*H100</f>
        <v>0</v>
      </c>
      <c r="Q100" s="215">
        <v>0.0064999999999999997</v>
      </c>
      <c r="R100" s="215">
        <f>Q100*H100</f>
        <v>0.1105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169</v>
      </c>
      <c r="AT100" s="217" t="s">
        <v>198</v>
      </c>
      <c r="AU100" s="217" t="s">
        <v>87</v>
      </c>
      <c r="AY100" s="18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22</v>
      </c>
      <c r="BK100" s="218">
        <f>ROUND(I100*H100,2)</f>
        <v>0</v>
      </c>
      <c r="BL100" s="18" t="s">
        <v>141</v>
      </c>
      <c r="BM100" s="217" t="s">
        <v>496</v>
      </c>
    </row>
    <row r="101" s="13" customFormat="1">
      <c r="A101" s="13"/>
      <c r="B101" s="219"/>
      <c r="C101" s="220"/>
      <c r="D101" s="221" t="s">
        <v>146</v>
      </c>
      <c r="E101" s="222" t="s">
        <v>20</v>
      </c>
      <c r="F101" s="223" t="s">
        <v>497</v>
      </c>
      <c r="G101" s="220"/>
      <c r="H101" s="224">
        <v>17</v>
      </c>
      <c r="I101" s="225"/>
      <c r="J101" s="220"/>
      <c r="K101" s="220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146</v>
      </c>
      <c r="AU101" s="230" t="s">
        <v>87</v>
      </c>
      <c r="AV101" s="13" t="s">
        <v>87</v>
      </c>
      <c r="AW101" s="13" t="s">
        <v>38</v>
      </c>
      <c r="AX101" s="13" t="s">
        <v>22</v>
      </c>
      <c r="AY101" s="230" t="s">
        <v>134</v>
      </c>
    </row>
    <row r="102" s="2" customFormat="1" ht="14.4" customHeight="1">
      <c r="A102" s="39"/>
      <c r="B102" s="40"/>
      <c r="C102" s="241" t="s">
        <v>27</v>
      </c>
      <c r="D102" s="241" t="s">
        <v>198</v>
      </c>
      <c r="E102" s="242" t="s">
        <v>498</v>
      </c>
      <c r="F102" s="243" t="s">
        <v>499</v>
      </c>
      <c r="G102" s="244" t="s">
        <v>151</v>
      </c>
      <c r="H102" s="245">
        <v>37</v>
      </c>
      <c r="I102" s="246"/>
      <c r="J102" s="247">
        <f>ROUND(I102*H102,2)</f>
        <v>0</v>
      </c>
      <c r="K102" s="243" t="s">
        <v>20</v>
      </c>
      <c r="L102" s="248"/>
      <c r="M102" s="249" t="s">
        <v>20</v>
      </c>
      <c r="N102" s="250" t="s">
        <v>48</v>
      </c>
      <c r="O102" s="85"/>
      <c r="P102" s="215">
        <f>O102*H102</f>
        <v>0</v>
      </c>
      <c r="Q102" s="215">
        <v>0.0064999999999999997</v>
      </c>
      <c r="R102" s="215">
        <f>Q102*H102</f>
        <v>0.24049999999999999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169</v>
      </c>
      <c r="AT102" s="217" t="s">
        <v>198</v>
      </c>
      <c r="AU102" s="217" t="s">
        <v>87</v>
      </c>
      <c r="AY102" s="18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22</v>
      </c>
      <c r="BK102" s="218">
        <f>ROUND(I102*H102,2)</f>
        <v>0</v>
      </c>
      <c r="BL102" s="18" t="s">
        <v>141</v>
      </c>
      <c r="BM102" s="217" t="s">
        <v>500</v>
      </c>
    </row>
    <row r="103" s="13" customFormat="1">
      <c r="A103" s="13"/>
      <c r="B103" s="219"/>
      <c r="C103" s="220"/>
      <c r="D103" s="221" t="s">
        <v>146</v>
      </c>
      <c r="E103" s="222" t="s">
        <v>20</v>
      </c>
      <c r="F103" s="223" t="s">
        <v>501</v>
      </c>
      <c r="G103" s="220"/>
      <c r="H103" s="224">
        <v>37</v>
      </c>
      <c r="I103" s="225"/>
      <c r="J103" s="220"/>
      <c r="K103" s="220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146</v>
      </c>
      <c r="AU103" s="230" t="s">
        <v>87</v>
      </c>
      <c r="AV103" s="13" t="s">
        <v>87</v>
      </c>
      <c r="AW103" s="13" t="s">
        <v>38</v>
      </c>
      <c r="AX103" s="13" t="s">
        <v>22</v>
      </c>
      <c r="AY103" s="230" t="s">
        <v>134</v>
      </c>
    </row>
    <row r="104" s="2" customFormat="1" ht="37.8" customHeight="1">
      <c r="A104" s="39"/>
      <c r="B104" s="40"/>
      <c r="C104" s="206" t="s">
        <v>186</v>
      </c>
      <c r="D104" s="206" t="s">
        <v>136</v>
      </c>
      <c r="E104" s="207" t="s">
        <v>502</v>
      </c>
      <c r="F104" s="208" t="s">
        <v>503</v>
      </c>
      <c r="G104" s="209" t="s">
        <v>151</v>
      </c>
      <c r="H104" s="210">
        <v>40</v>
      </c>
      <c r="I104" s="211"/>
      <c r="J104" s="212">
        <f>ROUND(I104*H104,2)</f>
        <v>0</v>
      </c>
      <c r="K104" s="208" t="s">
        <v>140</v>
      </c>
      <c r="L104" s="45"/>
      <c r="M104" s="213" t="s">
        <v>20</v>
      </c>
      <c r="N104" s="214" t="s">
        <v>48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141</v>
      </c>
      <c r="AT104" s="217" t="s">
        <v>136</v>
      </c>
      <c r="AU104" s="217" t="s">
        <v>87</v>
      </c>
      <c r="AY104" s="18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22</v>
      </c>
      <c r="BK104" s="218">
        <f>ROUND(I104*H104,2)</f>
        <v>0</v>
      </c>
      <c r="BL104" s="18" t="s">
        <v>141</v>
      </c>
      <c r="BM104" s="217" t="s">
        <v>504</v>
      </c>
    </row>
    <row r="105" s="2" customFormat="1" ht="14.4" customHeight="1">
      <c r="A105" s="39"/>
      <c r="B105" s="40"/>
      <c r="C105" s="241" t="s">
        <v>192</v>
      </c>
      <c r="D105" s="241" t="s">
        <v>198</v>
      </c>
      <c r="E105" s="242" t="s">
        <v>505</v>
      </c>
      <c r="F105" s="243" t="s">
        <v>506</v>
      </c>
      <c r="G105" s="244" t="s">
        <v>151</v>
      </c>
      <c r="H105" s="245">
        <v>40</v>
      </c>
      <c r="I105" s="246"/>
      <c r="J105" s="247">
        <f>ROUND(I105*H105,2)</f>
        <v>0</v>
      </c>
      <c r="K105" s="243" t="s">
        <v>20</v>
      </c>
      <c r="L105" s="248"/>
      <c r="M105" s="249" t="s">
        <v>20</v>
      </c>
      <c r="N105" s="250" t="s">
        <v>48</v>
      </c>
      <c r="O105" s="85"/>
      <c r="P105" s="215">
        <f>O105*H105</f>
        <v>0</v>
      </c>
      <c r="Q105" s="215">
        <v>0.0011999999999999999</v>
      </c>
      <c r="R105" s="215">
        <f>Q105*H105</f>
        <v>0.047999999999999994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169</v>
      </c>
      <c r="AT105" s="217" t="s">
        <v>198</v>
      </c>
      <c r="AU105" s="217" t="s">
        <v>87</v>
      </c>
      <c r="AY105" s="18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22</v>
      </c>
      <c r="BK105" s="218">
        <f>ROUND(I105*H105,2)</f>
        <v>0</v>
      </c>
      <c r="BL105" s="18" t="s">
        <v>141</v>
      </c>
      <c r="BM105" s="217" t="s">
        <v>507</v>
      </c>
    </row>
    <row r="106" s="2" customFormat="1" ht="14.4" customHeight="1">
      <c r="A106" s="39"/>
      <c r="B106" s="40"/>
      <c r="C106" s="206" t="s">
        <v>197</v>
      </c>
      <c r="D106" s="206" t="s">
        <v>136</v>
      </c>
      <c r="E106" s="207" t="s">
        <v>508</v>
      </c>
      <c r="F106" s="208" t="s">
        <v>509</v>
      </c>
      <c r="G106" s="209" t="s">
        <v>151</v>
      </c>
      <c r="H106" s="210">
        <v>54</v>
      </c>
      <c r="I106" s="211"/>
      <c r="J106" s="212">
        <f>ROUND(I106*H106,2)</f>
        <v>0</v>
      </c>
      <c r="K106" s="208" t="s">
        <v>140</v>
      </c>
      <c r="L106" s="45"/>
      <c r="M106" s="213" t="s">
        <v>20</v>
      </c>
      <c r="N106" s="214" t="s">
        <v>48</v>
      </c>
      <c r="O106" s="85"/>
      <c r="P106" s="215">
        <f>O106*H106</f>
        <v>0</v>
      </c>
      <c r="Q106" s="215">
        <v>5.0000000000000002E-05</v>
      </c>
      <c r="R106" s="215">
        <f>Q106*H106</f>
        <v>0.0027000000000000001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141</v>
      </c>
      <c r="AT106" s="217" t="s">
        <v>136</v>
      </c>
      <c r="AU106" s="217" t="s">
        <v>87</v>
      </c>
      <c r="AY106" s="18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22</v>
      </c>
      <c r="BK106" s="218">
        <f>ROUND(I106*H106,2)</f>
        <v>0</v>
      </c>
      <c r="BL106" s="18" t="s">
        <v>141</v>
      </c>
      <c r="BM106" s="217" t="s">
        <v>510</v>
      </c>
    </row>
    <row r="107" s="2" customFormat="1" ht="14.4" customHeight="1">
      <c r="A107" s="39"/>
      <c r="B107" s="40"/>
      <c r="C107" s="241" t="s">
        <v>204</v>
      </c>
      <c r="D107" s="241" t="s">
        <v>198</v>
      </c>
      <c r="E107" s="242" t="s">
        <v>511</v>
      </c>
      <c r="F107" s="243" t="s">
        <v>512</v>
      </c>
      <c r="G107" s="244" t="s">
        <v>151</v>
      </c>
      <c r="H107" s="245">
        <v>54</v>
      </c>
      <c r="I107" s="246"/>
      <c r="J107" s="247">
        <f>ROUND(I107*H107,2)</f>
        <v>0</v>
      </c>
      <c r="K107" s="243" t="s">
        <v>20</v>
      </c>
      <c r="L107" s="248"/>
      <c r="M107" s="249" t="s">
        <v>20</v>
      </c>
      <c r="N107" s="250" t="s">
        <v>48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169</v>
      </c>
      <c r="AT107" s="217" t="s">
        <v>198</v>
      </c>
      <c r="AU107" s="217" t="s">
        <v>87</v>
      </c>
      <c r="AY107" s="18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22</v>
      </c>
      <c r="BK107" s="218">
        <f>ROUND(I107*H107,2)</f>
        <v>0</v>
      </c>
      <c r="BL107" s="18" t="s">
        <v>141</v>
      </c>
      <c r="BM107" s="217" t="s">
        <v>513</v>
      </c>
    </row>
    <row r="108" s="2" customFormat="1" ht="49.05" customHeight="1">
      <c r="A108" s="39"/>
      <c r="B108" s="40"/>
      <c r="C108" s="206" t="s">
        <v>8</v>
      </c>
      <c r="D108" s="206" t="s">
        <v>136</v>
      </c>
      <c r="E108" s="207" t="s">
        <v>514</v>
      </c>
      <c r="F108" s="208" t="s">
        <v>515</v>
      </c>
      <c r="G108" s="209" t="s">
        <v>139</v>
      </c>
      <c r="H108" s="210">
        <v>520</v>
      </c>
      <c r="I108" s="211"/>
      <c r="J108" s="212">
        <f>ROUND(I108*H108,2)</f>
        <v>0</v>
      </c>
      <c r="K108" s="208" t="s">
        <v>140</v>
      </c>
      <c r="L108" s="45"/>
      <c r="M108" s="213" t="s">
        <v>20</v>
      </c>
      <c r="N108" s="214" t="s">
        <v>48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141</v>
      </c>
      <c r="AT108" s="217" t="s">
        <v>136</v>
      </c>
      <c r="AU108" s="217" t="s">
        <v>87</v>
      </c>
      <c r="AY108" s="18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22</v>
      </c>
      <c r="BK108" s="218">
        <f>ROUND(I108*H108,2)</f>
        <v>0</v>
      </c>
      <c r="BL108" s="18" t="s">
        <v>141</v>
      </c>
      <c r="BM108" s="217" t="s">
        <v>516</v>
      </c>
    </row>
    <row r="109" s="2" customFormat="1" ht="24.15" customHeight="1">
      <c r="A109" s="39"/>
      <c r="B109" s="40"/>
      <c r="C109" s="206" t="s">
        <v>212</v>
      </c>
      <c r="D109" s="206" t="s">
        <v>136</v>
      </c>
      <c r="E109" s="207" t="s">
        <v>517</v>
      </c>
      <c r="F109" s="208" t="s">
        <v>518</v>
      </c>
      <c r="G109" s="209" t="s">
        <v>151</v>
      </c>
      <c r="H109" s="210">
        <v>54</v>
      </c>
      <c r="I109" s="211"/>
      <c r="J109" s="212">
        <f>ROUND(I109*H109,2)</f>
        <v>0</v>
      </c>
      <c r="K109" s="208" t="s">
        <v>140</v>
      </c>
      <c r="L109" s="45"/>
      <c r="M109" s="213" t="s">
        <v>20</v>
      </c>
      <c r="N109" s="214" t="s">
        <v>48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141</v>
      </c>
      <c r="AT109" s="217" t="s">
        <v>136</v>
      </c>
      <c r="AU109" s="217" t="s">
        <v>87</v>
      </c>
      <c r="AY109" s="18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22</v>
      </c>
      <c r="BK109" s="218">
        <f>ROUND(I109*H109,2)</f>
        <v>0</v>
      </c>
      <c r="BL109" s="18" t="s">
        <v>141</v>
      </c>
      <c r="BM109" s="217" t="s">
        <v>519</v>
      </c>
    </row>
    <row r="110" s="2" customFormat="1" ht="24.15" customHeight="1">
      <c r="A110" s="39"/>
      <c r="B110" s="40"/>
      <c r="C110" s="206" t="s">
        <v>216</v>
      </c>
      <c r="D110" s="206" t="s">
        <v>136</v>
      </c>
      <c r="E110" s="207" t="s">
        <v>520</v>
      </c>
      <c r="F110" s="208" t="s">
        <v>521</v>
      </c>
      <c r="G110" s="209" t="s">
        <v>151</v>
      </c>
      <c r="H110" s="210">
        <v>40</v>
      </c>
      <c r="I110" s="211"/>
      <c r="J110" s="212">
        <f>ROUND(I110*H110,2)</f>
        <v>0</v>
      </c>
      <c r="K110" s="208" t="s">
        <v>140</v>
      </c>
      <c r="L110" s="45"/>
      <c r="M110" s="213" t="s">
        <v>20</v>
      </c>
      <c r="N110" s="214" t="s">
        <v>48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141</v>
      </c>
      <c r="AT110" s="217" t="s">
        <v>136</v>
      </c>
      <c r="AU110" s="217" t="s">
        <v>87</v>
      </c>
      <c r="AY110" s="18" t="s">
        <v>134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22</v>
      </c>
      <c r="BK110" s="218">
        <f>ROUND(I110*H110,2)</f>
        <v>0</v>
      </c>
      <c r="BL110" s="18" t="s">
        <v>141</v>
      </c>
      <c r="BM110" s="217" t="s">
        <v>522</v>
      </c>
    </row>
    <row r="111" s="2" customFormat="1" ht="14.4" customHeight="1">
      <c r="A111" s="39"/>
      <c r="B111" s="40"/>
      <c r="C111" s="241" t="s">
        <v>221</v>
      </c>
      <c r="D111" s="241" t="s">
        <v>198</v>
      </c>
      <c r="E111" s="242" t="s">
        <v>523</v>
      </c>
      <c r="F111" s="243" t="s">
        <v>524</v>
      </c>
      <c r="G111" s="244" t="s">
        <v>201</v>
      </c>
      <c r="H111" s="245">
        <v>0.23999999999999999</v>
      </c>
      <c r="I111" s="246"/>
      <c r="J111" s="247">
        <f>ROUND(I111*H111,2)</f>
        <v>0</v>
      </c>
      <c r="K111" s="243" t="s">
        <v>20</v>
      </c>
      <c r="L111" s="248"/>
      <c r="M111" s="249" t="s">
        <v>20</v>
      </c>
      <c r="N111" s="250" t="s">
        <v>48</v>
      </c>
      <c r="O111" s="85"/>
      <c r="P111" s="215">
        <f>O111*H111</f>
        <v>0</v>
      </c>
      <c r="Q111" s="215">
        <v>0.001</v>
      </c>
      <c r="R111" s="215">
        <f>Q111*H111</f>
        <v>0.00024000000000000001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169</v>
      </c>
      <c r="AT111" s="217" t="s">
        <v>198</v>
      </c>
      <c r="AU111" s="217" t="s">
        <v>87</v>
      </c>
      <c r="AY111" s="18" t="s">
        <v>134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22</v>
      </c>
      <c r="BK111" s="218">
        <f>ROUND(I111*H111,2)</f>
        <v>0</v>
      </c>
      <c r="BL111" s="18" t="s">
        <v>141</v>
      </c>
      <c r="BM111" s="217" t="s">
        <v>525</v>
      </c>
    </row>
    <row r="112" s="13" customFormat="1">
      <c r="A112" s="13"/>
      <c r="B112" s="219"/>
      <c r="C112" s="220"/>
      <c r="D112" s="221" t="s">
        <v>146</v>
      </c>
      <c r="E112" s="222" t="s">
        <v>20</v>
      </c>
      <c r="F112" s="223" t="s">
        <v>526</v>
      </c>
      <c r="G112" s="220"/>
      <c r="H112" s="224">
        <v>0.23999999999999999</v>
      </c>
      <c r="I112" s="225"/>
      <c r="J112" s="220"/>
      <c r="K112" s="220"/>
      <c r="L112" s="226"/>
      <c r="M112" s="227"/>
      <c r="N112" s="228"/>
      <c r="O112" s="228"/>
      <c r="P112" s="228"/>
      <c r="Q112" s="228"/>
      <c r="R112" s="228"/>
      <c r="S112" s="228"/>
      <c r="T112" s="22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0" t="s">
        <v>146</v>
      </c>
      <c r="AU112" s="230" t="s">
        <v>87</v>
      </c>
      <c r="AV112" s="13" t="s">
        <v>87</v>
      </c>
      <c r="AW112" s="13" t="s">
        <v>38</v>
      </c>
      <c r="AX112" s="13" t="s">
        <v>22</v>
      </c>
      <c r="AY112" s="230" t="s">
        <v>134</v>
      </c>
    </row>
    <row r="113" s="2" customFormat="1" ht="24.15" customHeight="1">
      <c r="A113" s="39"/>
      <c r="B113" s="40"/>
      <c r="C113" s="206" t="s">
        <v>226</v>
      </c>
      <c r="D113" s="206" t="s">
        <v>136</v>
      </c>
      <c r="E113" s="207" t="s">
        <v>527</v>
      </c>
      <c r="F113" s="208" t="s">
        <v>528</v>
      </c>
      <c r="G113" s="209" t="s">
        <v>151</v>
      </c>
      <c r="H113" s="210">
        <v>54</v>
      </c>
      <c r="I113" s="211"/>
      <c r="J113" s="212">
        <f>ROUND(I113*H113,2)</f>
        <v>0</v>
      </c>
      <c r="K113" s="208" t="s">
        <v>140</v>
      </c>
      <c r="L113" s="45"/>
      <c r="M113" s="213" t="s">
        <v>20</v>
      </c>
      <c r="N113" s="214" t="s">
        <v>48</v>
      </c>
      <c r="O113" s="85"/>
      <c r="P113" s="215">
        <f>O113*H113</f>
        <v>0</v>
      </c>
      <c r="Q113" s="215">
        <v>0.0020799999999999998</v>
      </c>
      <c r="R113" s="215">
        <f>Q113*H113</f>
        <v>0.11231999999999999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141</v>
      </c>
      <c r="AT113" s="217" t="s">
        <v>136</v>
      </c>
      <c r="AU113" s="217" t="s">
        <v>87</v>
      </c>
      <c r="AY113" s="18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22</v>
      </c>
      <c r="BK113" s="218">
        <f>ROUND(I113*H113,2)</f>
        <v>0</v>
      </c>
      <c r="BL113" s="18" t="s">
        <v>141</v>
      </c>
      <c r="BM113" s="217" t="s">
        <v>529</v>
      </c>
    </row>
    <row r="114" s="2" customFormat="1" ht="24.15" customHeight="1">
      <c r="A114" s="39"/>
      <c r="B114" s="40"/>
      <c r="C114" s="206" t="s">
        <v>236</v>
      </c>
      <c r="D114" s="206" t="s">
        <v>136</v>
      </c>
      <c r="E114" s="207" t="s">
        <v>530</v>
      </c>
      <c r="F114" s="208" t="s">
        <v>531</v>
      </c>
      <c r="G114" s="209" t="s">
        <v>139</v>
      </c>
      <c r="H114" s="210">
        <v>54</v>
      </c>
      <c r="I114" s="211"/>
      <c r="J114" s="212">
        <f>ROUND(I114*H114,2)</f>
        <v>0</v>
      </c>
      <c r="K114" s="208" t="s">
        <v>140</v>
      </c>
      <c r="L114" s="45"/>
      <c r="M114" s="213" t="s">
        <v>20</v>
      </c>
      <c r="N114" s="214" t="s">
        <v>48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141</v>
      </c>
      <c r="AT114" s="217" t="s">
        <v>136</v>
      </c>
      <c r="AU114" s="217" t="s">
        <v>87</v>
      </c>
      <c r="AY114" s="18" t="s">
        <v>134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22</v>
      </c>
      <c r="BK114" s="218">
        <f>ROUND(I114*H114,2)</f>
        <v>0</v>
      </c>
      <c r="BL114" s="18" t="s">
        <v>141</v>
      </c>
      <c r="BM114" s="217" t="s">
        <v>532</v>
      </c>
    </row>
    <row r="115" s="2" customFormat="1" ht="14.4" customHeight="1">
      <c r="A115" s="39"/>
      <c r="B115" s="40"/>
      <c r="C115" s="241" t="s">
        <v>7</v>
      </c>
      <c r="D115" s="241" t="s">
        <v>198</v>
      </c>
      <c r="E115" s="242" t="s">
        <v>533</v>
      </c>
      <c r="F115" s="243" t="s">
        <v>534</v>
      </c>
      <c r="G115" s="244" t="s">
        <v>167</v>
      </c>
      <c r="H115" s="245">
        <v>4.3200000000000003</v>
      </c>
      <c r="I115" s="246"/>
      <c r="J115" s="247">
        <f>ROUND(I115*H115,2)</f>
        <v>0</v>
      </c>
      <c r="K115" s="243" t="s">
        <v>140</v>
      </c>
      <c r="L115" s="248"/>
      <c r="M115" s="249" t="s">
        <v>20</v>
      </c>
      <c r="N115" s="250" t="s">
        <v>48</v>
      </c>
      <c r="O115" s="85"/>
      <c r="P115" s="215">
        <f>O115*H115</f>
        <v>0</v>
      </c>
      <c r="Q115" s="215">
        <v>0.20000000000000001</v>
      </c>
      <c r="R115" s="215">
        <f>Q115*H115</f>
        <v>0.8640000000000001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169</v>
      </c>
      <c r="AT115" s="217" t="s">
        <v>198</v>
      </c>
      <c r="AU115" s="217" t="s">
        <v>87</v>
      </c>
      <c r="AY115" s="18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22</v>
      </c>
      <c r="BK115" s="218">
        <f>ROUND(I115*H115,2)</f>
        <v>0</v>
      </c>
      <c r="BL115" s="18" t="s">
        <v>141</v>
      </c>
      <c r="BM115" s="217" t="s">
        <v>535</v>
      </c>
    </row>
    <row r="116" s="13" customFormat="1">
      <c r="A116" s="13"/>
      <c r="B116" s="219"/>
      <c r="C116" s="220"/>
      <c r="D116" s="221" t="s">
        <v>146</v>
      </c>
      <c r="E116" s="222" t="s">
        <v>20</v>
      </c>
      <c r="F116" s="223" t="s">
        <v>536</v>
      </c>
      <c r="G116" s="220"/>
      <c r="H116" s="224">
        <v>4.3200000000000003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146</v>
      </c>
      <c r="AU116" s="230" t="s">
        <v>87</v>
      </c>
      <c r="AV116" s="13" t="s">
        <v>87</v>
      </c>
      <c r="AW116" s="13" t="s">
        <v>38</v>
      </c>
      <c r="AX116" s="13" t="s">
        <v>22</v>
      </c>
      <c r="AY116" s="230" t="s">
        <v>134</v>
      </c>
    </row>
    <row r="117" s="2" customFormat="1" ht="24.15" customHeight="1">
      <c r="A117" s="39"/>
      <c r="B117" s="40"/>
      <c r="C117" s="206" t="s">
        <v>245</v>
      </c>
      <c r="D117" s="206" t="s">
        <v>136</v>
      </c>
      <c r="E117" s="207" t="s">
        <v>372</v>
      </c>
      <c r="F117" s="208" t="s">
        <v>373</v>
      </c>
      <c r="G117" s="209" t="s">
        <v>172</v>
      </c>
      <c r="H117" s="210">
        <v>1.389</v>
      </c>
      <c r="I117" s="211"/>
      <c r="J117" s="212">
        <f>ROUND(I117*H117,2)</f>
        <v>0</v>
      </c>
      <c r="K117" s="208" t="s">
        <v>140</v>
      </c>
      <c r="L117" s="45"/>
      <c r="M117" s="213" t="s">
        <v>20</v>
      </c>
      <c r="N117" s="214" t="s">
        <v>48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141</v>
      </c>
      <c r="AT117" s="217" t="s">
        <v>136</v>
      </c>
      <c r="AU117" s="217" t="s">
        <v>87</v>
      </c>
      <c r="AY117" s="18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22</v>
      </c>
      <c r="BK117" s="218">
        <f>ROUND(I117*H117,2)</f>
        <v>0</v>
      </c>
      <c r="BL117" s="18" t="s">
        <v>141</v>
      </c>
      <c r="BM117" s="217" t="s">
        <v>537</v>
      </c>
    </row>
    <row r="118" s="12" customFormat="1" ht="22.8" customHeight="1">
      <c r="A118" s="12"/>
      <c r="B118" s="190"/>
      <c r="C118" s="191"/>
      <c r="D118" s="192" t="s">
        <v>76</v>
      </c>
      <c r="E118" s="204" t="s">
        <v>538</v>
      </c>
      <c r="F118" s="204" t="s">
        <v>539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SUM(P119:P142)</f>
        <v>0</v>
      </c>
      <c r="Q118" s="198"/>
      <c r="R118" s="199">
        <f>SUM(R119:R142)</f>
        <v>0.093359999999999999</v>
      </c>
      <c r="S118" s="198"/>
      <c r="T118" s="200">
        <f>SUM(T119:T142)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22</v>
      </c>
      <c r="AT118" s="202" t="s">
        <v>76</v>
      </c>
      <c r="AU118" s="202" t="s">
        <v>22</v>
      </c>
      <c r="AY118" s="201" t="s">
        <v>134</v>
      </c>
      <c r="BK118" s="203">
        <f>SUM(BK119:BK142)</f>
        <v>0</v>
      </c>
    </row>
    <row r="119" s="2" customFormat="1" ht="37.8" customHeight="1">
      <c r="A119" s="39"/>
      <c r="B119" s="40"/>
      <c r="C119" s="206" t="s">
        <v>250</v>
      </c>
      <c r="D119" s="206" t="s">
        <v>136</v>
      </c>
      <c r="E119" s="207" t="s">
        <v>491</v>
      </c>
      <c r="F119" s="208" t="s">
        <v>492</v>
      </c>
      <c r="G119" s="209" t="s">
        <v>151</v>
      </c>
      <c r="H119" s="210">
        <v>9</v>
      </c>
      <c r="I119" s="211"/>
      <c r="J119" s="212">
        <f>ROUND(I119*H119,2)</f>
        <v>0</v>
      </c>
      <c r="K119" s="208" t="s">
        <v>140</v>
      </c>
      <c r="L119" s="45"/>
      <c r="M119" s="213" t="s">
        <v>20</v>
      </c>
      <c r="N119" s="214" t="s">
        <v>48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141</v>
      </c>
      <c r="AT119" s="217" t="s">
        <v>136</v>
      </c>
      <c r="AU119" s="217" t="s">
        <v>87</v>
      </c>
      <c r="AY119" s="18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22</v>
      </c>
      <c r="BK119" s="218">
        <f>ROUND(I119*H119,2)</f>
        <v>0</v>
      </c>
      <c r="BL119" s="18" t="s">
        <v>141</v>
      </c>
      <c r="BM119" s="217" t="s">
        <v>540</v>
      </c>
    </row>
    <row r="120" s="13" customFormat="1">
      <c r="A120" s="13"/>
      <c r="B120" s="219"/>
      <c r="C120" s="220"/>
      <c r="D120" s="221" t="s">
        <v>146</v>
      </c>
      <c r="E120" s="222" t="s">
        <v>20</v>
      </c>
      <c r="F120" s="223" t="s">
        <v>541</v>
      </c>
      <c r="G120" s="220"/>
      <c r="H120" s="224">
        <v>9</v>
      </c>
      <c r="I120" s="225"/>
      <c r="J120" s="220"/>
      <c r="K120" s="220"/>
      <c r="L120" s="226"/>
      <c r="M120" s="227"/>
      <c r="N120" s="228"/>
      <c r="O120" s="228"/>
      <c r="P120" s="228"/>
      <c r="Q120" s="228"/>
      <c r="R120" s="228"/>
      <c r="S120" s="228"/>
      <c r="T120" s="22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0" t="s">
        <v>146</v>
      </c>
      <c r="AU120" s="230" t="s">
        <v>87</v>
      </c>
      <c r="AV120" s="13" t="s">
        <v>87</v>
      </c>
      <c r="AW120" s="13" t="s">
        <v>38</v>
      </c>
      <c r="AX120" s="13" t="s">
        <v>22</v>
      </c>
      <c r="AY120" s="230" t="s">
        <v>134</v>
      </c>
    </row>
    <row r="121" s="2" customFormat="1" ht="14.4" customHeight="1">
      <c r="A121" s="39"/>
      <c r="B121" s="40"/>
      <c r="C121" s="241" t="s">
        <v>256</v>
      </c>
      <c r="D121" s="241" t="s">
        <v>198</v>
      </c>
      <c r="E121" s="242" t="s">
        <v>494</v>
      </c>
      <c r="F121" s="243" t="s">
        <v>495</v>
      </c>
      <c r="G121" s="244" t="s">
        <v>151</v>
      </c>
      <c r="H121" s="245">
        <v>3</v>
      </c>
      <c r="I121" s="246"/>
      <c r="J121" s="247">
        <f>ROUND(I121*H121,2)</f>
        <v>0</v>
      </c>
      <c r="K121" s="243" t="s">
        <v>20</v>
      </c>
      <c r="L121" s="248"/>
      <c r="M121" s="249" t="s">
        <v>20</v>
      </c>
      <c r="N121" s="250" t="s">
        <v>48</v>
      </c>
      <c r="O121" s="85"/>
      <c r="P121" s="215">
        <f>O121*H121</f>
        <v>0</v>
      </c>
      <c r="Q121" s="215">
        <v>0.0064999999999999997</v>
      </c>
      <c r="R121" s="215">
        <f>Q121*H121</f>
        <v>0.0195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169</v>
      </c>
      <c r="AT121" s="217" t="s">
        <v>198</v>
      </c>
      <c r="AU121" s="217" t="s">
        <v>87</v>
      </c>
      <c r="AY121" s="18" t="s">
        <v>134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22</v>
      </c>
      <c r="BK121" s="218">
        <f>ROUND(I121*H121,2)</f>
        <v>0</v>
      </c>
      <c r="BL121" s="18" t="s">
        <v>141</v>
      </c>
      <c r="BM121" s="217" t="s">
        <v>542</v>
      </c>
    </row>
    <row r="122" s="13" customFormat="1">
      <c r="A122" s="13"/>
      <c r="B122" s="219"/>
      <c r="C122" s="220"/>
      <c r="D122" s="221" t="s">
        <v>146</v>
      </c>
      <c r="E122" s="222" t="s">
        <v>20</v>
      </c>
      <c r="F122" s="223" t="s">
        <v>543</v>
      </c>
      <c r="G122" s="220"/>
      <c r="H122" s="224">
        <v>3</v>
      </c>
      <c r="I122" s="225"/>
      <c r="J122" s="220"/>
      <c r="K122" s="220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146</v>
      </c>
      <c r="AU122" s="230" t="s">
        <v>87</v>
      </c>
      <c r="AV122" s="13" t="s">
        <v>87</v>
      </c>
      <c r="AW122" s="13" t="s">
        <v>38</v>
      </c>
      <c r="AX122" s="13" t="s">
        <v>22</v>
      </c>
      <c r="AY122" s="230" t="s">
        <v>134</v>
      </c>
    </row>
    <row r="123" s="2" customFormat="1" ht="14.4" customHeight="1">
      <c r="A123" s="39"/>
      <c r="B123" s="40"/>
      <c r="C123" s="241" t="s">
        <v>260</v>
      </c>
      <c r="D123" s="241" t="s">
        <v>198</v>
      </c>
      <c r="E123" s="242" t="s">
        <v>498</v>
      </c>
      <c r="F123" s="243" t="s">
        <v>499</v>
      </c>
      <c r="G123" s="244" t="s">
        <v>151</v>
      </c>
      <c r="H123" s="245">
        <v>6</v>
      </c>
      <c r="I123" s="246"/>
      <c r="J123" s="247">
        <f>ROUND(I123*H123,2)</f>
        <v>0</v>
      </c>
      <c r="K123" s="243" t="s">
        <v>20</v>
      </c>
      <c r="L123" s="248"/>
      <c r="M123" s="249" t="s">
        <v>20</v>
      </c>
      <c r="N123" s="250" t="s">
        <v>48</v>
      </c>
      <c r="O123" s="85"/>
      <c r="P123" s="215">
        <f>O123*H123</f>
        <v>0</v>
      </c>
      <c r="Q123" s="215">
        <v>0.0064999999999999997</v>
      </c>
      <c r="R123" s="215">
        <f>Q123*H123</f>
        <v>0.039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169</v>
      </c>
      <c r="AT123" s="217" t="s">
        <v>198</v>
      </c>
      <c r="AU123" s="217" t="s">
        <v>87</v>
      </c>
      <c r="AY123" s="18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22</v>
      </c>
      <c r="BK123" s="218">
        <f>ROUND(I123*H123,2)</f>
        <v>0</v>
      </c>
      <c r="BL123" s="18" t="s">
        <v>141</v>
      </c>
      <c r="BM123" s="217" t="s">
        <v>544</v>
      </c>
    </row>
    <row r="124" s="13" customFormat="1">
      <c r="A124" s="13"/>
      <c r="B124" s="219"/>
      <c r="C124" s="220"/>
      <c r="D124" s="221" t="s">
        <v>146</v>
      </c>
      <c r="E124" s="222" t="s">
        <v>20</v>
      </c>
      <c r="F124" s="223" t="s">
        <v>545</v>
      </c>
      <c r="G124" s="220"/>
      <c r="H124" s="224">
        <v>6</v>
      </c>
      <c r="I124" s="225"/>
      <c r="J124" s="220"/>
      <c r="K124" s="220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146</v>
      </c>
      <c r="AU124" s="230" t="s">
        <v>87</v>
      </c>
      <c r="AV124" s="13" t="s">
        <v>87</v>
      </c>
      <c r="AW124" s="13" t="s">
        <v>38</v>
      </c>
      <c r="AX124" s="13" t="s">
        <v>22</v>
      </c>
      <c r="AY124" s="230" t="s">
        <v>134</v>
      </c>
    </row>
    <row r="125" s="2" customFormat="1" ht="14.4" customHeight="1">
      <c r="A125" s="39"/>
      <c r="B125" s="40"/>
      <c r="C125" s="206" t="s">
        <v>264</v>
      </c>
      <c r="D125" s="206" t="s">
        <v>136</v>
      </c>
      <c r="E125" s="207" t="s">
        <v>546</v>
      </c>
      <c r="F125" s="208" t="s">
        <v>547</v>
      </c>
      <c r="G125" s="209" t="s">
        <v>548</v>
      </c>
      <c r="H125" s="210">
        <v>24</v>
      </c>
      <c r="I125" s="211"/>
      <c r="J125" s="212">
        <f>ROUND(I125*H125,2)</f>
        <v>0</v>
      </c>
      <c r="K125" s="208" t="s">
        <v>20</v>
      </c>
      <c r="L125" s="45"/>
      <c r="M125" s="213" t="s">
        <v>20</v>
      </c>
      <c r="N125" s="214" t="s">
        <v>48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141</v>
      </c>
      <c r="AT125" s="217" t="s">
        <v>136</v>
      </c>
      <c r="AU125" s="217" t="s">
        <v>87</v>
      </c>
      <c r="AY125" s="18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22</v>
      </c>
      <c r="BK125" s="218">
        <f>ROUND(I125*H125,2)</f>
        <v>0</v>
      </c>
      <c r="BL125" s="18" t="s">
        <v>141</v>
      </c>
      <c r="BM125" s="217" t="s">
        <v>549</v>
      </c>
    </row>
    <row r="126" s="2" customFormat="1" ht="14.4" customHeight="1">
      <c r="A126" s="39"/>
      <c r="B126" s="40"/>
      <c r="C126" s="206" t="s">
        <v>269</v>
      </c>
      <c r="D126" s="206" t="s">
        <v>136</v>
      </c>
      <c r="E126" s="207" t="s">
        <v>508</v>
      </c>
      <c r="F126" s="208" t="s">
        <v>509</v>
      </c>
      <c r="G126" s="209" t="s">
        <v>151</v>
      </c>
      <c r="H126" s="210">
        <v>14</v>
      </c>
      <c r="I126" s="211"/>
      <c r="J126" s="212">
        <f>ROUND(I126*H126,2)</f>
        <v>0</v>
      </c>
      <c r="K126" s="208" t="s">
        <v>140</v>
      </c>
      <c r="L126" s="45"/>
      <c r="M126" s="213" t="s">
        <v>20</v>
      </c>
      <c r="N126" s="214" t="s">
        <v>48</v>
      </c>
      <c r="O126" s="85"/>
      <c r="P126" s="215">
        <f>O126*H126</f>
        <v>0</v>
      </c>
      <c r="Q126" s="215">
        <v>5.0000000000000002E-05</v>
      </c>
      <c r="R126" s="215">
        <f>Q126*H126</f>
        <v>0.00069999999999999999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141</v>
      </c>
      <c r="AT126" s="217" t="s">
        <v>136</v>
      </c>
      <c r="AU126" s="217" t="s">
        <v>87</v>
      </c>
      <c r="AY126" s="18" t="s">
        <v>134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22</v>
      </c>
      <c r="BK126" s="218">
        <f>ROUND(I126*H126,2)</f>
        <v>0</v>
      </c>
      <c r="BL126" s="18" t="s">
        <v>141</v>
      </c>
      <c r="BM126" s="217" t="s">
        <v>550</v>
      </c>
    </row>
    <row r="127" s="13" customFormat="1">
      <c r="A127" s="13"/>
      <c r="B127" s="219"/>
      <c r="C127" s="220"/>
      <c r="D127" s="221" t="s">
        <v>146</v>
      </c>
      <c r="E127" s="222" t="s">
        <v>20</v>
      </c>
      <c r="F127" s="223" t="s">
        <v>551</v>
      </c>
      <c r="G127" s="220"/>
      <c r="H127" s="224">
        <v>14</v>
      </c>
      <c r="I127" s="225"/>
      <c r="J127" s="220"/>
      <c r="K127" s="220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146</v>
      </c>
      <c r="AU127" s="230" t="s">
        <v>87</v>
      </c>
      <c r="AV127" s="13" t="s">
        <v>87</v>
      </c>
      <c r="AW127" s="13" t="s">
        <v>38</v>
      </c>
      <c r="AX127" s="13" t="s">
        <v>22</v>
      </c>
      <c r="AY127" s="230" t="s">
        <v>134</v>
      </c>
    </row>
    <row r="128" s="2" customFormat="1" ht="14.4" customHeight="1">
      <c r="A128" s="39"/>
      <c r="B128" s="40"/>
      <c r="C128" s="241" t="s">
        <v>273</v>
      </c>
      <c r="D128" s="241" t="s">
        <v>198</v>
      </c>
      <c r="E128" s="242" t="s">
        <v>511</v>
      </c>
      <c r="F128" s="243" t="s">
        <v>512</v>
      </c>
      <c r="G128" s="244" t="s">
        <v>151</v>
      </c>
      <c r="H128" s="245">
        <v>14</v>
      </c>
      <c r="I128" s="246"/>
      <c r="J128" s="247">
        <f>ROUND(I128*H128,2)</f>
        <v>0</v>
      </c>
      <c r="K128" s="243" t="s">
        <v>20</v>
      </c>
      <c r="L128" s="248"/>
      <c r="M128" s="249" t="s">
        <v>20</v>
      </c>
      <c r="N128" s="250" t="s">
        <v>48</v>
      </c>
      <c r="O128" s="85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169</v>
      </c>
      <c r="AT128" s="217" t="s">
        <v>198</v>
      </c>
      <c r="AU128" s="217" t="s">
        <v>87</v>
      </c>
      <c r="AY128" s="18" t="s">
        <v>134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22</v>
      </c>
      <c r="BK128" s="218">
        <f>ROUND(I128*H128,2)</f>
        <v>0</v>
      </c>
      <c r="BL128" s="18" t="s">
        <v>141</v>
      </c>
      <c r="BM128" s="217" t="s">
        <v>552</v>
      </c>
    </row>
    <row r="129" s="2" customFormat="1" ht="37.8" customHeight="1">
      <c r="A129" s="39"/>
      <c r="B129" s="40"/>
      <c r="C129" s="206" t="s">
        <v>280</v>
      </c>
      <c r="D129" s="206" t="s">
        <v>136</v>
      </c>
      <c r="E129" s="207" t="s">
        <v>553</v>
      </c>
      <c r="F129" s="208" t="s">
        <v>554</v>
      </c>
      <c r="G129" s="209" t="s">
        <v>151</v>
      </c>
      <c r="H129" s="210">
        <v>4</v>
      </c>
      <c r="I129" s="211"/>
      <c r="J129" s="212">
        <f>ROUND(I129*H129,2)</f>
        <v>0</v>
      </c>
      <c r="K129" s="208" t="s">
        <v>140</v>
      </c>
      <c r="L129" s="45"/>
      <c r="M129" s="213" t="s">
        <v>20</v>
      </c>
      <c r="N129" s="214" t="s">
        <v>48</v>
      </c>
      <c r="O129" s="85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141</v>
      </c>
      <c r="AT129" s="217" t="s">
        <v>136</v>
      </c>
      <c r="AU129" s="217" t="s">
        <v>87</v>
      </c>
      <c r="AY129" s="18" t="s">
        <v>134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22</v>
      </c>
      <c r="BK129" s="218">
        <f>ROUND(I129*H129,2)</f>
        <v>0</v>
      </c>
      <c r="BL129" s="18" t="s">
        <v>141</v>
      </c>
      <c r="BM129" s="217" t="s">
        <v>555</v>
      </c>
    </row>
    <row r="130" s="2" customFormat="1" ht="14.4" customHeight="1">
      <c r="A130" s="39"/>
      <c r="B130" s="40"/>
      <c r="C130" s="241" t="s">
        <v>286</v>
      </c>
      <c r="D130" s="241" t="s">
        <v>198</v>
      </c>
      <c r="E130" s="242" t="s">
        <v>505</v>
      </c>
      <c r="F130" s="243" t="s">
        <v>506</v>
      </c>
      <c r="G130" s="244" t="s">
        <v>151</v>
      </c>
      <c r="H130" s="245">
        <v>4</v>
      </c>
      <c r="I130" s="246"/>
      <c r="J130" s="247">
        <f>ROUND(I130*H130,2)</f>
        <v>0</v>
      </c>
      <c r="K130" s="243" t="s">
        <v>20</v>
      </c>
      <c r="L130" s="248"/>
      <c r="M130" s="249" t="s">
        <v>20</v>
      </c>
      <c r="N130" s="250" t="s">
        <v>48</v>
      </c>
      <c r="O130" s="85"/>
      <c r="P130" s="215">
        <f>O130*H130</f>
        <v>0</v>
      </c>
      <c r="Q130" s="215">
        <v>0.0011999999999999999</v>
      </c>
      <c r="R130" s="215">
        <f>Q130*H130</f>
        <v>0.0047999999999999996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169</v>
      </c>
      <c r="AT130" s="217" t="s">
        <v>198</v>
      </c>
      <c r="AU130" s="217" t="s">
        <v>87</v>
      </c>
      <c r="AY130" s="18" t="s">
        <v>134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22</v>
      </c>
      <c r="BK130" s="218">
        <f>ROUND(I130*H130,2)</f>
        <v>0</v>
      </c>
      <c r="BL130" s="18" t="s">
        <v>141</v>
      </c>
      <c r="BM130" s="217" t="s">
        <v>556</v>
      </c>
    </row>
    <row r="131" s="2" customFormat="1" ht="24.15" customHeight="1">
      <c r="A131" s="39"/>
      <c r="B131" s="40"/>
      <c r="C131" s="206" t="s">
        <v>293</v>
      </c>
      <c r="D131" s="206" t="s">
        <v>136</v>
      </c>
      <c r="E131" s="207" t="s">
        <v>520</v>
      </c>
      <c r="F131" s="208" t="s">
        <v>521</v>
      </c>
      <c r="G131" s="209" t="s">
        <v>151</v>
      </c>
      <c r="H131" s="210">
        <v>40</v>
      </c>
      <c r="I131" s="211"/>
      <c r="J131" s="212">
        <f>ROUND(I131*H131,2)</f>
        <v>0</v>
      </c>
      <c r="K131" s="208" t="s">
        <v>140</v>
      </c>
      <c r="L131" s="45"/>
      <c r="M131" s="213" t="s">
        <v>20</v>
      </c>
      <c r="N131" s="214" t="s">
        <v>48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141</v>
      </c>
      <c r="AT131" s="217" t="s">
        <v>136</v>
      </c>
      <c r="AU131" s="217" t="s">
        <v>87</v>
      </c>
      <c r="AY131" s="18" t="s">
        <v>134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22</v>
      </c>
      <c r="BK131" s="218">
        <f>ROUND(I131*H131,2)</f>
        <v>0</v>
      </c>
      <c r="BL131" s="18" t="s">
        <v>141</v>
      </c>
      <c r="BM131" s="217" t="s">
        <v>557</v>
      </c>
    </row>
    <row r="132" s="2" customFormat="1" ht="14.4" customHeight="1">
      <c r="A132" s="39"/>
      <c r="B132" s="40"/>
      <c r="C132" s="241" t="s">
        <v>299</v>
      </c>
      <c r="D132" s="241" t="s">
        <v>198</v>
      </c>
      <c r="E132" s="242" t="s">
        <v>523</v>
      </c>
      <c r="F132" s="243" t="s">
        <v>524</v>
      </c>
      <c r="G132" s="244" t="s">
        <v>201</v>
      </c>
      <c r="H132" s="245">
        <v>0.23999999999999999</v>
      </c>
      <c r="I132" s="246"/>
      <c r="J132" s="247">
        <f>ROUND(I132*H132,2)</f>
        <v>0</v>
      </c>
      <c r="K132" s="243" t="s">
        <v>20</v>
      </c>
      <c r="L132" s="248"/>
      <c r="M132" s="249" t="s">
        <v>20</v>
      </c>
      <c r="N132" s="250" t="s">
        <v>48</v>
      </c>
      <c r="O132" s="85"/>
      <c r="P132" s="215">
        <f>O132*H132</f>
        <v>0</v>
      </c>
      <c r="Q132" s="215">
        <v>0.001</v>
      </c>
      <c r="R132" s="215">
        <f>Q132*H132</f>
        <v>0.00024000000000000001</v>
      </c>
      <c r="S132" s="215">
        <v>0</v>
      </c>
      <c r="T132" s="21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7" t="s">
        <v>169</v>
      </c>
      <c r="AT132" s="217" t="s">
        <v>198</v>
      </c>
      <c r="AU132" s="217" t="s">
        <v>87</v>
      </c>
      <c r="AY132" s="18" t="s">
        <v>134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22</v>
      </c>
      <c r="BK132" s="218">
        <f>ROUND(I132*H132,2)</f>
        <v>0</v>
      </c>
      <c r="BL132" s="18" t="s">
        <v>141</v>
      </c>
      <c r="BM132" s="217" t="s">
        <v>558</v>
      </c>
    </row>
    <row r="133" s="13" customFormat="1">
      <c r="A133" s="13"/>
      <c r="B133" s="219"/>
      <c r="C133" s="220"/>
      <c r="D133" s="221" t="s">
        <v>146</v>
      </c>
      <c r="E133" s="222" t="s">
        <v>20</v>
      </c>
      <c r="F133" s="223" t="s">
        <v>526</v>
      </c>
      <c r="G133" s="220"/>
      <c r="H133" s="224">
        <v>0.23999999999999999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0" t="s">
        <v>146</v>
      </c>
      <c r="AU133" s="230" t="s">
        <v>87</v>
      </c>
      <c r="AV133" s="13" t="s">
        <v>87</v>
      </c>
      <c r="AW133" s="13" t="s">
        <v>38</v>
      </c>
      <c r="AX133" s="13" t="s">
        <v>22</v>
      </c>
      <c r="AY133" s="230" t="s">
        <v>134</v>
      </c>
    </row>
    <row r="134" s="2" customFormat="1" ht="24.15" customHeight="1">
      <c r="A134" s="39"/>
      <c r="B134" s="40"/>
      <c r="C134" s="206" t="s">
        <v>305</v>
      </c>
      <c r="D134" s="206" t="s">
        <v>136</v>
      </c>
      <c r="E134" s="207" t="s">
        <v>527</v>
      </c>
      <c r="F134" s="208" t="s">
        <v>528</v>
      </c>
      <c r="G134" s="209" t="s">
        <v>151</v>
      </c>
      <c r="H134" s="210">
        <v>14</v>
      </c>
      <c r="I134" s="211"/>
      <c r="J134" s="212">
        <f>ROUND(I134*H134,2)</f>
        <v>0</v>
      </c>
      <c r="K134" s="208" t="s">
        <v>140</v>
      </c>
      <c r="L134" s="45"/>
      <c r="M134" s="213" t="s">
        <v>20</v>
      </c>
      <c r="N134" s="214" t="s">
        <v>48</v>
      </c>
      <c r="O134" s="85"/>
      <c r="P134" s="215">
        <f>O134*H134</f>
        <v>0</v>
      </c>
      <c r="Q134" s="215">
        <v>0.0020799999999999998</v>
      </c>
      <c r="R134" s="215">
        <f>Q134*H134</f>
        <v>0.029119999999999997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141</v>
      </c>
      <c r="AT134" s="217" t="s">
        <v>136</v>
      </c>
      <c r="AU134" s="217" t="s">
        <v>87</v>
      </c>
      <c r="AY134" s="18" t="s">
        <v>134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22</v>
      </c>
      <c r="BK134" s="218">
        <f>ROUND(I134*H134,2)</f>
        <v>0</v>
      </c>
      <c r="BL134" s="18" t="s">
        <v>141</v>
      </c>
      <c r="BM134" s="217" t="s">
        <v>559</v>
      </c>
    </row>
    <row r="135" s="13" customFormat="1">
      <c r="A135" s="13"/>
      <c r="B135" s="219"/>
      <c r="C135" s="220"/>
      <c r="D135" s="221" t="s">
        <v>146</v>
      </c>
      <c r="E135" s="222" t="s">
        <v>20</v>
      </c>
      <c r="F135" s="223" t="s">
        <v>551</v>
      </c>
      <c r="G135" s="220"/>
      <c r="H135" s="224">
        <v>14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146</v>
      </c>
      <c r="AU135" s="230" t="s">
        <v>87</v>
      </c>
      <c r="AV135" s="13" t="s">
        <v>87</v>
      </c>
      <c r="AW135" s="13" t="s">
        <v>38</v>
      </c>
      <c r="AX135" s="13" t="s">
        <v>22</v>
      </c>
      <c r="AY135" s="230" t="s">
        <v>134</v>
      </c>
    </row>
    <row r="136" s="2" customFormat="1" ht="24.15" customHeight="1">
      <c r="A136" s="39"/>
      <c r="B136" s="40"/>
      <c r="C136" s="206" t="s">
        <v>309</v>
      </c>
      <c r="D136" s="206" t="s">
        <v>136</v>
      </c>
      <c r="E136" s="207" t="s">
        <v>560</v>
      </c>
      <c r="F136" s="208" t="s">
        <v>561</v>
      </c>
      <c r="G136" s="209" t="s">
        <v>469</v>
      </c>
      <c r="H136" s="210">
        <v>0.52000000000000002</v>
      </c>
      <c r="I136" s="211"/>
      <c r="J136" s="212">
        <f>ROUND(I136*H136,2)</f>
        <v>0</v>
      </c>
      <c r="K136" s="208" t="s">
        <v>140</v>
      </c>
      <c r="L136" s="45"/>
      <c r="M136" s="213" t="s">
        <v>20</v>
      </c>
      <c r="N136" s="214" t="s">
        <v>48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141</v>
      </c>
      <c r="AT136" s="217" t="s">
        <v>136</v>
      </c>
      <c r="AU136" s="217" t="s">
        <v>87</v>
      </c>
      <c r="AY136" s="18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22</v>
      </c>
      <c r="BK136" s="218">
        <f>ROUND(I136*H136,2)</f>
        <v>0</v>
      </c>
      <c r="BL136" s="18" t="s">
        <v>141</v>
      </c>
      <c r="BM136" s="217" t="s">
        <v>562</v>
      </c>
    </row>
    <row r="137" s="13" customFormat="1">
      <c r="A137" s="13"/>
      <c r="B137" s="219"/>
      <c r="C137" s="220"/>
      <c r="D137" s="221" t="s">
        <v>146</v>
      </c>
      <c r="E137" s="222" t="s">
        <v>20</v>
      </c>
      <c r="F137" s="223" t="s">
        <v>563</v>
      </c>
      <c r="G137" s="220"/>
      <c r="H137" s="224">
        <v>0.52000000000000002</v>
      </c>
      <c r="I137" s="225"/>
      <c r="J137" s="220"/>
      <c r="K137" s="220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146</v>
      </c>
      <c r="AU137" s="230" t="s">
        <v>87</v>
      </c>
      <c r="AV137" s="13" t="s">
        <v>87</v>
      </c>
      <c r="AW137" s="13" t="s">
        <v>38</v>
      </c>
      <c r="AX137" s="13" t="s">
        <v>22</v>
      </c>
      <c r="AY137" s="230" t="s">
        <v>134</v>
      </c>
    </row>
    <row r="138" s="2" customFormat="1" ht="14.4" customHeight="1">
      <c r="A138" s="39"/>
      <c r="B138" s="40"/>
      <c r="C138" s="206" t="s">
        <v>564</v>
      </c>
      <c r="D138" s="206" t="s">
        <v>136</v>
      </c>
      <c r="E138" s="207" t="s">
        <v>565</v>
      </c>
      <c r="F138" s="208" t="s">
        <v>566</v>
      </c>
      <c r="G138" s="209" t="s">
        <v>167</v>
      </c>
      <c r="H138" s="210">
        <v>84.599999999999994</v>
      </c>
      <c r="I138" s="211"/>
      <c r="J138" s="212">
        <f>ROUND(I138*H138,2)</f>
        <v>0</v>
      </c>
      <c r="K138" s="208" t="s">
        <v>140</v>
      </c>
      <c r="L138" s="45"/>
      <c r="M138" s="213" t="s">
        <v>20</v>
      </c>
      <c r="N138" s="214" t="s">
        <v>48</v>
      </c>
      <c r="O138" s="85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141</v>
      </c>
      <c r="AT138" s="217" t="s">
        <v>136</v>
      </c>
      <c r="AU138" s="217" t="s">
        <v>87</v>
      </c>
      <c r="AY138" s="18" t="s">
        <v>134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22</v>
      </c>
      <c r="BK138" s="218">
        <f>ROUND(I138*H138,2)</f>
        <v>0</v>
      </c>
      <c r="BL138" s="18" t="s">
        <v>141</v>
      </c>
      <c r="BM138" s="217" t="s">
        <v>567</v>
      </c>
    </row>
    <row r="139" s="13" customFormat="1">
      <c r="A139" s="13"/>
      <c r="B139" s="219"/>
      <c r="C139" s="220"/>
      <c r="D139" s="221" t="s">
        <v>146</v>
      </c>
      <c r="E139" s="222" t="s">
        <v>20</v>
      </c>
      <c r="F139" s="223" t="s">
        <v>568</v>
      </c>
      <c r="G139" s="220"/>
      <c r="H139" s="224">
        <v>84.599999999999994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146</v>
      </c>
      <c r="AU139" s="230" t="s">
        <v>87</v>
      </c>
      <c r="AV139" s="13" t="s">
        <v>87</v>
      </c>
      <c r="AW139" s="13" t="s">
        <v>38</v>
      </c>
      <c r="AX139" s="13" t="s">
        <v>22</v>
      </c>
      <c r="AY139" s="230" t="s">
        <v>134</v>
      </c>
    </row>
    <row r="140" s="2" customFormat="1" ht="14.4" customHeight="1">
      <c r="A140" s="39"/>
      <c r="B140" s="40"/>
      <c r="C140" s="206" t="s">
        <v>408</v>
      </c>
      <c r="D140" s="206" t="s">
        <v>136</v>
      </c>
      <c r="E140" s="207" t="s">
        <v>569</v>
      </c>
      <c r="F140" s="208" t="s">
        <v>570</v>
      </c>
      <c r="G140" s="209" t="s">
        <v>167</v>
      </c>
      <c r="H140" s="210">
        <v>84.599999999999994</v>
      </c>
      <c r="I140" s="211"/>
      <c r="J140" s="212">
        <f>ROUND(I140*H140,2)</f>
        <v>0</v>
      </c>
      <c r="K140" s="208" t="s">
        <v>140</v>
      </c>
      <c r="L140" s="45"/>
      <c r="M140" s="213" t="s">
        <v>20</v>
      </c>
      <c r="N140" s="214" t="s">
        <v>48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141</v>
      </c>
      <c r="AT140" s="217" t="s">
        <v>136</v>
      </c>
      <c r="AU140" s="217" t="s">
        <v>87</v>
      </c>
      <c r="AY140" s="18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22</v>
      </c>
      <c r="BK140" s="218">
        <f>ROUND(I140*H140,2)</f>
        <v>0</v>
      </c>
      <c r="BL140" s="18" t="s">
        <v>141</v>
      </c>
      <c r="BM140" s="217" t="s">
        <v>571</v>
      </c>
    </row>
    <row r="141" s="2" customFormat="1" ht="24.15" customHeight="1">
      <c r="A141" s="39"/>
      <c r="B141" s="40"/>
      <c r="C141" s="206" t="s">
        <v>572</v>
      </c>
      <c r="D141" s="206" t="s">
        <v>136</v>
      </c>
      <c r="E141" s="207" t="s">
        <v>573</v>
      </c>
      <c r="F141" s="208" t="s">
        <v>574</v>
      </c>
      <c r="G141" s="209" t="s">
        <v>167</v>
      </c>
      <c r="H141" s="210">
        <v>338.39999999999998</v>
      </c>
      <c r="I141" s="211"/>
      <c r="J141" s="212">
        <f>ROUND(I141*H141,2)</f>
        <v>0</v>
      </c>
      <c r="K141" s="208" t="s">
        <v>140</v>
      </c>
      <c r="L141" s="45"/>
      <c r="M141" s="213" t="s">
        <v>20</v>
      </c>
      <c r="N141" s="214" t="s">
        <v>48</v>
      </c>
      <c r="O141" s="85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141</v>
      </c>
      <c r="AT141" s="217" t="s">
        <v>136</v>
      </c>
      <c r="AU141" s="217" t="s">
        <v>87</v>
      </c>
      <c r="AY141" s="18" t="s">
        <v>134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22</v>
      </c>
      <c r="BK141" s="218">
        <f>ROUND(I141*H141,2)</f>
        <v>0</v>
      </c>
      <c r="BL141" s="18" t="s">
        <v>141</v>
      </c>
      <c r="BM141" s="217" t="s">
        <v>575</v>
      </c>
    </row>
    <row r="142" s="2" customFormat="1" ht="24.15" customHeight="1">
      <c r="A142" s="39"/>
      <c r="B142" s="40"/>
      <c r="C142" s="206" t="s">
        <v>383</v>
      </c>
      <c r="D142" s="206" t="s">
        <v>136</v>
      </c>
      <c r="E142" s="207" t="s">
        <v>372</v>
      </c>
      <c r="F142" s="208" t="s">
        <v>373</v>
      </c>
      <c r="G142" s="209" t="s">
        <v>172</v>
      </c>
      <c r="H142" s="210">
        <v>0.092999999999999999</v>
      </c>
      <c r="I142" s="211"/>
      <c r="J142" s="212">
        <f>ROUND(I142*H142,2)</f>
        <v>0</v>
      </c>
      <c r="K142" s="208" t="s">
        <v>140</v>
      </c>
      <c r="L142" s="45"/>
      <c r="M142" s="213" t="s">
        <v>20</v>
      </c>
      <c r="N142" s="214" t="s">
        <v>48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141</v>
      </c>
      <c r="AT142" s="217" t="s">
        <v>136</v>
      </c>
      <c r="AU142" s="217" t="s">
        <v>87</v>
      </c>
      <c r="AY142" s="18" t="s">
        <v>134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22</v>
      </c>
      <c r="BK142" s="218">
        <f>ROUND(I142*H142,2)</f>
        <v>0</v>
      </c>
      <c r="BL142" s="18" t="s">
        <v>141</v>
      </c>
      <c r="BM142" s="217" t="s">
        <v>576</v>
      </c>
    </row>
    <row r="143" s="12" customFormat="1" ht="22.8" customHeight="1">
      <c r="A143" s="12"/>
      <c r="B143" s="190"/>
      <c r="C143" s="191"/>
      <c r="D143" s="192" t="s">
        <v>76</v>
      </c>
      <c r="E143" s="204" t="s">
        <v>577</v>
      </c>
      <c r="F143" s="204" t="s">
        <v>578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SUM(P144:P167)</f>
        <v>0</v>
      </c>
      <c r="Q143" s="198"/>
      <c r="R143" s="199">
        <f>SUM(R144:R167)</f>
        <v>0.065070000000000003</v>
      </c>
      <c r="S143" s="198"/>
      <c r="T143" s="200">
        <f>SUM(T144:T167)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22</v>
      </c>
      <c r="AT143" s="202" t="s">
        <v>76</v>
      </c>
      <c r="AU143" s="202" t="s">
        <v>22</v>
      </c>
      <c r="AY143" s="201" t="s">
        <v>134</v>
      </c>
      <c r="BK143" s="203">
        <f>SUM(BK144:BK167)</f>
        <v>0</v>
      </c>
    </row>
    <row r="144" s="2" customFormat="1" ht="37.8" customHeight="1">
      <c r="A144" s="39"/>
      <c r="B144" s="40"/>
      <c r="C144" s="206" t="s">
        <v>579</v>
      </c>
      <c r="D144" s="206" t="s">
        <v>136</v>
      </c>
      <c r="E144" s="207" t="s">
        <v>491</v>
      </c>
      <c r="F144" s="208" t="s">
        <v>492</v>
      </c>
      <c r="G144" s="209" t="s">
        <v>151</v>
      </c>
      <c r="H144" s="210">
        <v>6</v>
      </c>
      <c r="I144" s="211"/>
      <c r="J144" s="212">
        <f>ROUND(I144*H144,2)</f>
        <v>0</v>
      </c>
      <c r="K144" s="208" t="s">
        <v>140</v>
      </c>
      <c r="L144" s="45"/>
      <c r="M144" s="213" t="s">
        <v>20</v>
      </c>
      <c r="N144" s="214" t="s">
        <v>48</v>
      </c>
      <c r="O144" s="85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7" t="s">
        <v>141</v>
      </c>
      <c r="AT144" s="217" t="s">
        <v>136</v>
      </c>
      <c r="AU144" s="217" t="s">
        <v>87</v>
      </c>
      <c r="AY144" s="18" t="s">
        <v>134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22</v>
      </c>
      <c r="BK144" s="218">
        <f>ROUND(I144*H144,2)</f>
        <v>0</v>
      </c>
      <c r="BL144" s="18" t="s">
        <v>141</v>
      </c>
      <c r="BM144" s="217" t="s">
        <v>580</v>
      </c>
    </row>
    <row r="145" s="13" customFormat="1">
      <c r="A145" s="13"/>
      <c r="B145" s="219"/>
      <c r="C145" s="220"/>
      <c r="D145" s="221" t="s">
        <v>146</v>
      </c>
      <c r="E145" s="222" t="s">
        <v>20</v>
      </c>
      <c r="F145" s="223" t="s">
        <v>581</v>
      </c>
      <c r="G145" s="220"/>
      <c r="H145" s="224">
        <v>6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146</v>
      </c>
      <c r="AU145" s="230" t="s">
        <v>87</v>
      </c>
      <c r="AV145" s="13" t="s">
        <v>87</v>
      </c>
      <c r="AW145" s="13" t="s">
        <v>38</v>
      </c>
      <c r="AX145" s="13" t="s">
        <v>22</v>
      </c>
      <c r="AY145" s="230" t="s">
        <v>134</v>
      </c>
    </row>
    <row r="146" s="2" customFormat="1" ht="14.4" customHeight="1">
      <c r="A146" s="39"/>
      <c r="B146" s="40"/>
      <c r="C146" s="241" t="s">
        <v>582</v>
      </c>
      <c r="D146" s="241" t="s">
        <v>198</v>
      </c>
      <c r="E146" s="242" t="s">
        <v>494</v>
      </c>
      <c r="F146" s="243" t="s">
        <v>495</v>
      </c>
      <c r="G146" s="244" t="s">
        <v>151</v>
      </c>
      <c r="H146" s="245">
        <v>2</v>
      </c>
      <c r="I146" s="246"/>
      <c r="J146" s="247">
        <f>ROUND(I146*H146,2)</f>
        <v>0</v>
      </c>
      <c r="K146" s="243" t="s">
        <v>20</v>
      </c>
      <c r="L146" s="248"/>
      <c r="M146" s="249" t="s">
        <v>20</v>
      </c>
      <c r="N146" s="250" t="s">
        <v>48</v>
      </c>
      <c r="O146" s="85"/>
      <c r="P146" s="215">
        <f>O146*H146</f>
        <v>0</v>
      </c>
      <c r="Q146" s="215">
        <v>0.0064999999999999997</v>
      </c>
      <c r="R146" s="215">
        <f>Q146*H146</f>
        <v>0.012999999999999999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169</v>
      </c>
      <c r="AT146" s="217" t="s">
        <v>198</v>
      </c>
      <c r="AU146" s="217" t="s">
        <v>87</v>
      </c>
      <c r="AY146" s="18" t="s">
        <v>134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22</v>
      </c>
      <c r="BK146" s="218">
        <f>ROUND(I146*H146,2)</f>
        <v>0</v>
      </c>
      <c r="BL146" s="18" t="s">
        <v>141</v>
      </c>
      <c r="BM146" s="217" t="s">
        <v>583</v>
      </c>
    </row>
    <row r="147" s="13" customFormat="1">
      <c r="A147" s="13"/>
      <c r="B147" s="219"/>
      <c r="C147" s="220"/>
      <c r="D147" s="221" t="s">
        <v>146</v>
      </c>
      <c r="E147" s="222" t="s">
        <v>20</v>
      </c>
      <c r="F147" s="223" t="s">
        <v>584</v>
      </c>
      <c r="G147" s="220"/>
      <c r="H147" s="224">
        <v>2</v>
      </c>
      <c r="I147" s="225"/>
      <c r="J147" s="220"/>
      <c r="K147" s="220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146</v>
      </c>
      <c r="AU147" s="230" t="s">
        <v>87</v>
      </c>
      <c r="AV147" s="13" t="s">
        <v>87</v>
      </c>
      <c r="AW147" s="13" t="s">
        <v>38</v>
      </c>
      <c r="AX147" s="13" t="s">
        <v>22</v>
      </c>
      <c r="AY147" s="230" t="s">
        <v>134</v>
      </c>
    </row>
    <row r="148" s="2" customFormat="1" ht="14.4" customHeight="1">
      <c r="A148" s="39"/>
      <c r="B148" s="40"/>
      <c r="C148" s="241" t="s">
        <v>585</v>
      </c>
      <c r="D148" s="241" t="s">
        <v>198</v>
      </c>
      <c r="E148" s="242" t="s">
        <v>498</v>
      </c>
      <c r="F148" s="243" t="s">
        <v>499</v>
      </c>
      <c r="G148" s="244" t="s">
        <v>151</v>
      </c>
      <c r="H148" s="245">
        <v>4</v>
      </c>
      <c r="I148" s="246"/>
      <c r="J148" s="247">
        <f>ROUND(I148*H148,2)</f>
        <v>0</v>
      </c>
      <c r="K148" s="243" t="s">
        <v>20</v>
      </c>
      <c r="L148" s="248"/>
      <c r="M148" s="249" t="s">
        <v>20</v>
      </c>
      <c r="N148" s="250" t="s">
        <v>48</v>
      </c>
      <c r="O148" s="85"/>
      <c r="P148" s="215">
        <f>O148*H148</f>
        <v>0</v>
      </c>
      <c r="Q148" s="215">
        <v>0.0064999999999999997</v>
      </c>
      <c r="R148" s="215">
        <f>Q148*H148</f>
        <v>0.025999999999999999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169</v>
      </c>
      <c r="AT148" s="217" t="s">
        <v>198</v>
      </c>
      <c r="AU148" s="217" t="s">
        <v>87</v>
      </c>
      <c r="AY148" s="18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22</v>
      </c>
      <c r="BK148" s="218">
        <f>ROUND(I148*H148,2)</f>
        <v>0</v>
      </c>
      <c r="BL148" s="18" t="s">
        <v>141</v>
      </c>
      <c r="BM148" s="217" t="s">
        <v>586</v>
      </c>
    </row>
    <row r="149" s="13" customFormat="1">
      <c r="A149" s="13"/>
      <c r="B149" s="219"/>
      <c r="C149" s="220"/>
      <c r="D149" s="221" t="s">
        <v>146</v>
      </c>
      <c r="E149" s="222" t="s">
        <v>20</v>
      </c>
      <c r="F149" s="223" t="s">
        <v>587</v>
      </c>
      <c r="G149" s="220"/>
      <c r="H149" s="224">
        <v>4</v>
      </c>
      <c r="I149" s="225"/>
      <c r="J149" s="220"/>
      <c r="K149" s="220"/>
      <c r="L149" s="226"/>
      <c r="M149" s="227"/>
      <c r="N149" s="228"/>
      <c r="O149" s="228"/>
      <c r="P149" s="228"/>
      <c r="Q149" s="228"/>
      <c r="R149" s="228"/>
      <c r="S149" s="228"/>
      <c r="T149" s="22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0" t="s">
        <v>146</v>
      </c>
      <c r="AU149" s="230" t="s">
        <v>87</v>
      </c>
      <c r="AV149" s="13" t="s">
        <v>87</v>
      </c>
      <c r="AW149" s="13" t="s">
        <v>38</v>
      </c>
      <c r="AX149" s="13" t="s">
        <v>22</v>
      </c>
      <c r="AY149" s="230" t="s">
        <v>134</v>
      </c>
    </row>
    <row r="150" s="2" customFormat="1" ht="14.4" customHeight="1">
      <c r="A150" s="39"/>
      <c r="B150" s="40"/>
      <c r="C150" s="206" t="s">
        <v>588</v>
      </c>
      <c r="D150" s="206" t="s">
        <v>136</v>
      </c>
      <c r="E150" s="207" t="s">
        <v>546</v>
      </c>
      <c r="F150" s="208" t="s">
        <v>547</v>
      </c>
      <c r="G150" s="209" t="s">
        <v>548</v>
      </c>
      <c r="H150" s="210">
        <v>24</v>
      </c>
      <c r="I150" s="211"/>
      <c r="J150" s="212">
        <f>ROUND(I150*H150,2)</f>
        <v>0</v>
      </c>
      <c r="K150" s="208" t="s">
        <v>20</v>
      </c>
      <c r="L150" s="45"/>
      <c r="M150" s="213" t="s">
        <v>20</v>
      </c>
      <c r="N150" s="214" t="s">
        <v>48</v>
      </c>
      <c r="O150" s="85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141</v>
      </c>
      <c r="AT150" s="217" t="s">
        <v>136</v>
      </c>
      <c r="AU150" s="217" t="s">
        <v>87</v>
      </c>
      <c r="AY150" s="18" t="s">
        <v>134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22</v>
      </c>
      <c r="BK150" s="218">
        <f>ROUND(I150*H150,2)</f>
        <v>0</v>
      </c>
      <c r="BL150" s="18" t="s">
        <v>141</v>
      </c>
      <c r="BM150" s="217" t="s">
        <v>589</v>
      </c>
    </row>
    <row r="151" s="2" customFormat="1" ht="14.4" customHeight="1">
      <c r="A151" s="39"/>
      <c r="B151" s="40"/>
      <c r="C151" s="206" t="s">
        <v>590</v>
      </c>
      <c r="D151" s="206" t="s">
        <v>136</v>
      </c>
      <c r="E151" s="207" t="s">
        <v>508</v>
      </c>
      <c r="F151" s="208" t="s">
        <v>509</v>
      </c>
      <c r="G151" s="209" t="s">
        <v>151</v>
      </c>
      <c r="H151" s="210">
        <v>11</v>
      </c>
      <c r="I151" s="211"/>
      <c r="J151" s="212">
        <f>ROUND(I151*H151,2)</f>
        <v>0</v>
      </c>
      <c r="K151" s="208" t="s">
        <v>140</v>
      </c>
      <c r="L151" s="45"/>
      <c r="M151" s="213" t="s">
        <v>20</v>
      </c>
      <c r="N151" s="214" t="s">
        <v>48</v>
      </c>
      <c r="O151" s="85"/>
      <c r="P151" s="215">
        <f>O151*H151</f>
        <v>0</v>
      </c>
      <c r="Q151" s="215">
        <v>5.0000000000000002E-05</v>
      </c>
      <c r="R151" s="215">
        <f>Q151*H151</f>
        <v>0.00055000000000000003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141</v>
      </c>
      <c r="AT151" s="217" t="s">
        <v>136</v>
      </c>
      <c r="AU151" s="217" t="s">
        <v>87</v>
      </c>
      <c r="AY151" s="18" t="s">
        <v>134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22</v>
      </c>
      <c r="BK151" s="218">
        <f>ROUND(I151*H151,2)</f>
        <v>0</v>
      </c>
      <c r="BL151" s="18" t="s">
        <v>141</v>
      </c>
      <c r="BM151" s="217" t="s">
        <v>591</v>
      </c>
    </row>
    <row r="152" s="13" customFormat="1">
      <c r="A152" s="13"/>
      <c r="B152" s="219"/>
      <c r="C152" s="220"/>
      <c r="D152" s="221" t="s">
        <v>146</v>
      </c>
      <c r="E152" s="222" t="s">
        <v>20</v>
      </c>
      <c r="F152" s="223" t="s">
        <v>592</v>
      </c>
      <c r="G152" s="220"/>
      <c r="H152" s="224">
        <v>11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146</v>
      </c>
      <c r="AU152" s="230" t="s">
        <v>87</v>
      </c>
      <c r="AV152" s="13" t="s">
        <v>87</v>
      </c>
      <c r="AW152" s="13" t="s">
        <v>38</v>
      </c>
      <c r="AX152" s="13" t="s">
        <v>22</v>
      </c>
      <c r="AY152" s="230" t="s">
        <v>134</v>
      </c>
    </row>
    <row r="153" s="2" customFormat="1" ht="14.4" customHeight="1">
      <c r="A153" s="39"/>
      <c r="B153" s="40"/>
      <c r="C153" s="241" t="s">
        <v>593</v>
      </c>
      <c r="D153" s="241" t="s">
        <v>198</v>
      </c>
      <c r="E153" s="242" t="s">
        <v>511</v>
      </c>
      <c r="F153" s="243" t="s">
        <v>512</v>
      </c>
      <c r="G153" s="244" t="s">
        <v>151</v>
      </c>
      <c r="H153" s="245">
        <v>11</v>
      </c>
      <c r="I153" s="246"/>
      <c r="J153" s="247">
        <f>ROUND(I153*H153,2)</f>
        <v>0</v>
      </c>
      <c r="K153" s="243" t="s">
        <v>20</v>
      </c>
      <c r="L153" s="248"/>
      <c r="M153" s="249" t="s">
        <v>20</v>
      </c>
      <c r="N153" s="250" t="s">
        <v>48</v>
      </c>
      <c r="O153" s="85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169</v>
      </c>
      <c r="AT153" s="217" t="s">
        <v>198</v>
      </c>
      <c r="AU153" s="217" t="s">
        <v>87</v>
      </c>
      <c r="AY153" s="18" t="s">
        <v>134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22</v>
      </c>
      <c r="BK153" s="218">
        <f>ROUND(I153*H153,2)</f>
        <v>0</v>
      </c>
      <c r="BL153" s="18" t="s">
        <v>141</v>
      </c>
      <c r="BM153" s="217" t="s">
        <v>594</v>
      </c>
    </row>
    <row r="154" s="2" customFormat="1" ht="37.8" customHeight="1">
      <c r="A154" s="39"/>
      <c r="B154" s="40"/>
      <c r="C154" s="206" t="s">
        <v>595</v>
      </c>
      <c r="D154" s="206" t="s">
        <v>136</v>
      </c>
      <c r="E154" s="207" t="s">
        <v>553</v>
      </c>
      <c r="F154" s="208" t="s">
        <v>554</v>
      </c>
      <c r="G154" s="209" t="s">
        <v>151</v>
      </c>
      <c r="H154" s="210">
        <v>2</v>
      </c>
      <c r="I154" s="211"/>
      <c r="J154" s="212">
        <f>ROUND(I154*H154,2)</f>
        <v>0</v>
      </c>
      <c r="K154" s="208" t="s">
        <v>140</v>
      </c>
      <c r="L154" s="45"/>
      <c r="M154" s="213" t="s">
        <v>20</v>
      </c>
      <c r="N154" s="214" t="s">
        <v>48</v>
      </c>
      <c r="O154" s="85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141</v>
      </c>
      <c r="AT154" s="217" t="s">
        <v>136</v>
      </c>
      <c r="AU154" s="217" t="s">
        <v>87</v>
      </c>
      <c r="AY154" s="18" t="s">
        <v>134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22</v>
      </c>
      <c r="BK154" s="218">
        <f>ROUND(I154*H154,2)</f>
        <v>0</v>
      </c>
      <c r="BL154" s="18" t="s">
        <v>141</v>
      </c>
      <c r="BM154" s="217" t="s">
        <v>596</v>
      </c>
    </row>
    <row r="155" s="2" customFormat="1" ht="14.4" customHeight="1">
      <c r="A155" s="39"/>
      <c r="B155" s="40"/>
      <c r="C155" s="241" t="s">
        <v>597</v>
      </c>
      <c r="D155" s="241" t="s">
        <v>198</v>
      </c>
      <c r="E155" s="242" t="s">
        <v>505</v>
      </c>
      <c r="F155" s="243" t="s">
        <v>506</v>
      </c>
      <c r="G155" s="244" t="s">
        <v>151</v>
      </c>
      <c r="H155" s="245">
        <v>2</v>
      </c>
      <c r="I155" s="246"/>
      <c r="J155" s="247">
        <f>ROUND(I155*H155,2)</f>
        <v>0</v>
      </c>
      <c r="K155" s="243" t="s">
        <v>20</v>
      </c>
      <c r="L155" s="248"/>
      <c r="M155" s="249" t="s">
        <v>20</v>
      </c>
      <c r="N155" s="250" t="s">
        <v>48</v>
      </c>
      <c r="O155" s="85"/>
      <c r="P155" s="215">
        <f>O155*H155</f>
        <v>0</v>
      </c>
      <c r="Q155" s="215">
        <v>0.0011999999999999999</v>
      </c>
      <c r="R155" s="215">
        <f>Q155*H155</f>
        <v>0.0023999999999999998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169</v>
      </c>
      <c r="AT155" s="217" t="s">
        <v>198</v>
      </c>
      <c r="AU155" s="217" t="s">
        <v>87</v>
      </c>
      <c r="AY155" s="18" t="s">
        <v>134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22</v>
      </c>
      <c r="BK155" s="218">
        <f>ROUND(I155*H155,2)</f>
        <v>0</v>
      </c>
      <c r="BL155" s="18" t="s">
        <v>141</v>
      </c>
      <c r="BM155" s="217" t="s">
        <v>598</v>
      </c>
    </row>
    <row r="156" s="2" customFormat="1" ht="24.15" customHeight="1">
      <c r="A156" s="39"/>
      <c r="B156" s="40"/>
      <c r="C156" s="206" t="s">
        <v>599</v>
      </c>
      <c r="D156" s="206" t="s">
        <v>136</v>
      </c>
      <c r="E156" s="207" t="s">
        <v>520</v>
      </c>
      <c r="F156" s="208" t="s">
        <v>521</v>
      </c>
      <c r="G156" s="209" t="s">
        <v>151</v>
      </c>
      <c r="H156" s="210">
        <v>40</v>
      </c>
      <c r="I156" s="211"/>
      <c r="J156" s="212">
        <f>ROUND(I156*H156,2)</f>
        <v>0</v>
      </c>
      <c r="K156" s="208" t="s">
        <v>140</v>
      </c>
      <c r="L156" s="45"/>
      <c r="M156" s="213" t="s">
        <v>20</v>
      </c>
      <c r="N156" s="214" t="s">
        <v>48</v>
      </c>
      <c r="O156" s="85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141</v>
      </c>
      <c r="AT156" s="217" t="s">
        <v>136</v>
      </c>
      <c r="AU156" s="217" t="s">
        <v>87</v>
      </c>
      <c r="AY156" s="18" t="s">
        <v>134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22</v>
      </c>
      <c r="BK156" s="218">
        <f>ROUND(I156*H156,2)</f>
        <v>0</v>
      </c>
      <c r="BL156" s="18" t="s">
        <v>141</v>
      </c>
      <c r="BM156" s="217" t="s">
        <v>600</v>
      </c>
    </row>
    <row r="157" s="2" customFormat="1" ht="14.4" customHeight="1">
      <c r="A157" s="39"/>
      <c r="B157" s="40"/>
      <c r="C157" s="241" t="s">
        <v>601</v>
      </c>
      <c r="D157" s="241" t="s">
        <v>198</v>
      </c>
      <c r="E157" s="242" t="s">
        <v>523</v>
      </c>
      <c r="F157" s="243" t="s">
        <v>524</v>
      </c>
      <c r="G157" s="244" t="s">
        <v>201</v>
      </c>
      <c r="H157" s="245">
        <v>0.23999999999999999</v>
      </c>
      <c r="I157" s="246"/>
      <c r="J157" s="247">
        <f>ROUND(I157*H157,2)</f>
        <v>0</v>
      </c>
      <c r="K157" s="243" t="s">
        <v>20</v>
      </c>
      <c r="L157" s="248"/>
      <c r="M157" s="249" t="s">
        <v>20</v>
      </c>
      <c r="N157" s="250" t="s">
        <v>48</v>
      </c>
      <c r="O157" s="85"/>
      <c r="P157" s="215">
        <f>O157*H157</f>
        <v>0</v>
      </c>
      <c r="Q157" s="215">
        <v>0.001</v>
      </c>
      <c r="R157" s="215">
        <f>Q157*H157</f>
        <v>0.00024000000000000001</v>
      </c>
      <c r="S157" s="215">
        <v>0</v>
      </c>
      <c r="T157" s="21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169</v>
      </c>
      <c r="AT157" s="217" t="s">
        <v>198</v>
      </c>
      <c r="AU157" s="217" t="s">
        <v>87</v>
      </c>
      <c r="AY157" s="18" t="s">
        <v>134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22</v>
      </c>
      <c r="BK157" s="218">
        <f>ROUND(I157*H157,2)</f>
        <v>0</v>
      </c>
      <c r="BL157" s="18" t="s">
        <v>141</v>
      </c>
      <c r="BM157" s="217" t="s">
        <v>602</v>
      </c>
    </row>
    <row r="158" s="13" customFormat="1">
      <c r="A158" s="13"/>
      <c r="B158" s="219"/>
      <c r="C158" s="220"/>
      <c r="D158" s="221" t="s">
        <v>146</v>
      </c>
      <c r="E158" s="222" t="s">
        <v>20</v>
      </c>
      <c r="F158" s="223" t="s">
        <v>526</v>
      </c>
      <c r="G158" s="220"/>
      <c r="H158" s="224">
        <v>0.23999999999999999</v>
      </c>
      <c r="I158" s="225"/>
      <c r="J158" s="220"/>
      <c r="K158" s="220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146</v>
      </c>
      <c r="AU158" s="230" t="s">
        <v>87</v>
      </c>
      <c r="AV158" s="13" t="s">
        <v>87</v>
      </c>
      <c r="AW158" s="13" t="s">
        <v>38</v>
      </c>
      <c r="AX158" s="13" t="s">
        <v>22</v>
      </c>
      <c r="AY158" s="230" t="s">
        <v>134</v>
      </c>
    </row>
    <row r="159" s="2" customFormat="1" ht="24.15" customHeight="1">
      <c r="A159" s="39"/>
      <c r="B159" s="40"/>
      <c r="C159" s="206" t="s">
        <v>603</v>
      </c>
      <c r="D159" s="206" t="s">
        <v>136</v>
      </c>
      <c r="E159" s="207" t="s">
        <v>527</v>
      </c>
      <c r="F159" s="208" t="s">
        <v>528</v>
      </c>
      <c r="G159" s="209" t="s">
        <v>151</v>
      </c>
      <c r="H159" s="210">
        <v>11</v>
      </c>
      <c r="I159" s="211"/>
      <c r="J159" s="212">
        <f>ROUND(I159*H159,2)</f>
        <v>0</v>
      </c>
      <c r="K159" s="208" t="s">
        <v>140</v>
      </c>
      <c r="L159" s="45"/>
      <c r="M159" s="213" t="s">
        <v>20</v>
      </c>
      <c r="N159" s="214" t="s">
        <v>48</v>
      </c>
      <c r="O159" s="85"/>
      <c r="P159" s="215">
        <f>O159*H159</f>
        <v>0</v>
      </c>
      <c r="Q159" s="215">
        <v>0.0020799999999999998</v>
      </c>
      <c r="R159" s="215">
        <f>Q159*H159</f>
        <v>0.022879999999999998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141</v>
      </c>
      <c r="AT159" s="217" t="s">
        <v>136</v>
      </c>
      <c r="AU159" s="217" t="s">
        <v>87</v>
      </c>
      <c r="AY159" s="18" t="s">
        <v>134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22</v>
      </c>
      <c r="BK159" s="218">
        <f>ROUND(I159*H159,2)</f>
        <v>0</v>
      </c>
      <c r="BL159" s="18" t="s">
        <v>141</v>
      </c>
      <c r="BM159" s="217" t="s">
        <v>604</v>
      </c>
    </row>
    <row r="160" s="13" customFormat="1">
      <c r="A160" s="13"/>
      <c r="B160" s="219"/>
      <c r="C160" s="220"/>
      <c r="D160" s="221" t="s">
        <v>146</v>
      </c>
      <c r="E160" s="222" t="s">
        <v>20</v>
      </c>
      <c r="F160" s="223" t="s">
        <v>592</v>
      </c>
      <c r="G160" s="220"/>
      <c r="H160" s="224">
        <v>11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146</v>
      </c>
      <c r="AU160" s="230" t="s">
        <v>87</v>
      </c>
      <c r="AV160" s="13" t="s">
        <v>87</v>
      </c>
      <c r="AW160" s="13" t="s">
        <v>38</v>
      </c>
      <c r="AX160" s="13" t="s">
        <v>22</v>
      </c>
      <c r="AY160" s="230" t="s">
        <v>134</v>
      </c>
    </row>
    <row r="161" s="2" customFormat="1" ht="24.15" customHeight="1">
      <c r="A161" s="39"/>
      <c r="B161" s="40"/>
      <c r="C161" s="206" t="s">
        <v>605</v>
      </c>
      <c r="D161" s="206" t="s">
        <v>136</v>
      </c>
      <c r="E161" s="207" t="s">
        <v>560</v>
      </c>
      <c r="F161" s="208" t="s">
        <v>561</v>
      </c>
      <c r="G161" s="209" t="s">
        <v>469</v>
      </c>
      <c r="H161" s="210">
        <v>0.52000000000000002</v>
      </c>
      <c r="I161" s="211"/>
      <c r="J161" s="212">
        <f>ROUND(I161*H161,2)</f>
        <v>0</v>
      </c>
      <c r="K161" s="208" t="s">
        <v>140</v>
      </c>
      <c r="L161" s="45"/>
      <c r="M161" s="213" t="s">
        <v>20</v>
      </c>
      <c r="N161" s="214" t="s">
        <v>48</v>
      </c>
      <c r="O161" s="85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141</v>
      </c>
      <c r="AT161" s="217" t="s">
        <v>136</v>
      </c>
      <c r="AU161" s="217" t="s">
        <v>87</v>
      </c>
      <c r="AY161" s="18" t="s">
        <v>134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22</v>
      </c>
      <c r="BK161" s="218">
        <f>ROUND(I161*H161,2)</f>
        <v>0</v>
      </c>
      <c r="BL161" s="18" t="s">
        <v>141</v>
      </c>
      <c r="BM161" s="217" t="s">
        <v>606</v>
      </c>
    </row>
    <row r="162" s="13" customFormat="1">
      <c r="A162" s="13"/>
      <c r="B162" s="219"/>
      <c r="C162" s="220"/>
      <c r="D162" s="221" t="s">
        <v>146</v>
      </c>
      <c r="E162" s="222" t="s">
        <v>20</v>
      </c>
      <c r="F162" s="223" t="s">
        <v>563</v>
      </c>
      <c r="G162" s="220"/>
      <c r="H162" s="224">
        <v>0.52000000000000002</v>
      </c>
      <c r="I162" s="225"/>
      <c r="J162" s="220"/>
      <c r="K162" s="220"/>
      <c r="L162" s="226"/>
      <c r="M162" s="227"/>
      <c r="N162" s="228"/>
      <c r="O162" s="228"/>
      <c r="P162" s="228"/>
      <c r="Q162" s="228"/>
      <c r="R162" s="228"/>
      <c r="S162" s="228"/>
      <c r="T162" s="22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0" t="s">
        <v>146</v>
      </c>
      <c r="AU162" s="230" t="s">
        <v>87</v>
      </c>
      <c r="AV162" s="13" t="s">
        <v>87</v>
      </c>
      <c r="AW162" s="13" t="s">
        <v>38</v>
      </c>
      <c r="AX162" s="13" t="s">
        <v>22</v>
      </c>
      <c r="AY162" s="230" t="s">
        <v>134</v>
      </c>
    </row>
    <row r="163" s="2" customFormat="1" ht="14.4" customHeight="1">
      <c r="A163" s="39"/>
      <c r="B163" s="40"/>
      <c r="C163" s="206" t="s">
        <v>607</v>
      </c>
      <c r="D163" s="206" t="s">
        <v>136</v>
      </c>
      <c r="E163" s="207" t="s">
        <v>565</v>
      </c>
      <c r="F163" s="208" t="s">
        <v>566</v>
      </c>
      <c r="G163" s="209" t="s">
        <v>167</v>
      </c>
      <c r="H163" s="210">
        <v>28.199999999999999</v>
      </c>
      <c r="I163" s="211"/>
      <c r="J163" s="212">
        <f>ROUND(I163*H163,2)</f>
        <v>0</v>
      </c>
      <c r="K163" s="208" t="s">
        <v>140</v>
      </c>
      <c r="L163" s="45"/>
      <c r="M163" s="213" t="s">
        <v>20</v>
      </c>
      <c r="N163" s="214" t="s">
        <v>48</v>
      </c>
      <c r="O163" s="85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7" t="s">
        <v>141</v>
      </c>
      <c r="AT163" s="217" t="s">
        <v>136</v>
      </c>
      <c r="AU163" s="217" t="s">
        <v>87</v>
      </c>
      <c r="AY163" s="18" t="s">
        <v>134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22</v>
      </c>
      <c r="BK163" s="218">
        <f>ROUND(I163*H163,2)</f>
        <v>0</v>
      </c>
      <c r="BL163" s="18" t="s">
        <v>141</v>
      </c>
      <c r="BM163" s="217" t="s">
        <v>608</v>
      </c>
    </row>
    <row r="164" s="13" customFormat="1">
      <c r="A164" s="13"/>
      <c r="B164" s="219"/>
      <c r="C164" s="220"/>
      <c r="D164" s="221" t="s">
        <v>146</v>
      </c>
      <c r="E164" s="222" t="s">
        <v>20</v>
      </c>
      <c r="F164" s="223" t="s">
        <v>609</v>
      </c>
      <c r="G164" s="220"/>
      <c r="H164" s="224">
        <v>28.199999999999999</v>
      </c>
      <c r="I164" s="225"/>
      <c r="J164" s="220"/>
      <c r="K164" s="220"/>
      <c r="L164" s="226"/>
      <c r="M164" s="227"/>
      <c r="N164" s="228"/>
      <c r="O164" s="228"/>
      <c r="P164" s="228"/>
      <c r="Q164" s="228"/>
      <c r="R164" s="228"/>
      <c r="S164" s="228"/>
      <c r="T164" s="22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0" t="s">
        <v>146</v>
      </c>
      <c r="AU164" s="230" t="s">
        <v>87</v>
      </c>
      <c r="AV164" s="13" t="s">
        <v>87</v>
      </c>
      <c r="AW164" s="13" t="s">
        <v>38</v>
      </c>
      <c r="AX164" s="13" t="s">
        <v>22</v>
      </c>
      <c r="AY164" s="230" t="s">
        <v>134</v>
      </c>
    </row>
    <row r="165" s="2" customFormat="1" ht="14.4" customHeight="1">
      <c r="A165" s="39"/>
      <c r="B165" s="40"/>
      <c r="C165" s="206" t="s">
        <v>610</v>
      </c>
      <c r="D165" s="206" t="s">
        <v>136</v>
      </c>
      <c r="E165" s="207" t="s">
        <v>569</v>
      </c>
      <c r="F165" s="208" t="s">
        <v>570</v>
      </c>
      <c r="G165" s="209" t="s">
        <v>167</v>
      </c>
      <c r="H165" s="210">
        <v>28.199999999999999</v>
      </c>
      <c r="I165" s="211"/>
      <c r="J165" s="212">
        <f>ROUND(I165*H165,2)</f>
        <v>0</v>
      </c>
      <c r="K165" s="208" t="s">
        <v>140</v>
      </c>
      <c r="L165" s="45"/>
      <c r="M165" s="213" t="s">
        <v>20</v>
      </c>
      <c r="N165" s="214" t="s">
        <v>48</v>
      </c>
      <c r="O165" s="85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141</v>
      </c>
      <c r="AT165" s="217" t="s">
        <v>136</v>
      </c>
      <c r="AU165" s="217" t="s">
        <v>87</v>
      </c>
      <c r="AY165" s="18" t="s">
        <v>134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22</v>
      </c>
      <c r="BK165" s="218">
        <f>ROUND(I165*H165,2)</f>
        <v>0</v>
      </c>
      <c r="BL165" s="18" t="s">
        <v>141</v>
      </c>
      <c r="BM165" s="217" t="s">
        <v>611</v>
      </c>
    </row>
    <row r="166" s="2" customFormat="1" ht="24.15" customHeight="1">
      <c r="A166" s="39"/>
      <c r="B166" s="40"/>
      <c r="C166" s="206" t="s">
        <v>612</v>
      </c>
      <c r="D166" s="206" t="s">
        <v>136</v>
      </c>
      <c r="E166" s="207" t="s">
        <v>573</v>
      </c>
      <c r="F166" s="208" t="s">
        <v>574</v>
      </c>
      <c r="G166" s="209" t="s">
        <v>167</v>
      </c>
      <c r="H166" s="210">
        <v>112.8</v>
      </c>
      <c r="I166" s="211"/>
      <c r="J166" s="212">
        <f>ROUND(I166*H166,2)</f>
        <v>0</v>
      </c>
      <c r="K166" s="208" t="s">
        <v>140</v>
      </c>
      <c r="L166" s="45"/>
      <c r="M166" s="213" t="s">
        <v>20</v>
      </c>
      <c r="N166" s="214" t="s">
        <v>48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141</v>
      </c>
      <c r="AT166" s="217" t="s">
        <v>136</v>
      </c>
      <c r="AU166" s="217" t="s">
        <v>87</v>
      </c>
      <c r="AY166" s="18" t="s">
        <v>134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22</v>
      </c>
      <c r="BK166" s="218">
        <f>ROUND(I166*H166,2)</f>
        <v>0</v>
      </c>
      <c r="BL166" s="18" t="s">
        <v>141</v>
      </c>
      <c r="BM166" s="217" t="s">
        <v>613</v>
      </c>
    </row>
    <row r="167" s="2" customFormat="1" ht="24.15" customHeight="1">
      <c r="A167" s="39"/>
      <c r="B167" s="40"/>
      <c r="C167" s="206" t="s">
        <v>614</v>
      </c>
      <c r="D167" s="206" t="s">
        <v>136</v>
      </c>
      <c r="E167" s="207" t="s">
        <v>372</v>
      </c>
      <c r="F167" s="208" t="s">
        <v>373</v>
      </c>
      <c r="G167" s="209" t="s">
        <v>172</v>
      </c>
      <c r="H167" s="210">
        <v>0.065000000000000002</v>
      </c>
      <c r="I167" s="211"/>
      <c r="J167" s="212">
        <f>ROUND(I167*H167,2)</f>
        <v>0</v>
      </c>
      <c r="K167" s="208" t="s">
        <v>140</v>
      </c>
      <c r="L167" s="45"/>
      <c r="M167" s="213" t="s">
        <v>20</v>
      </c>
      <c r="N167" s="214" t="s">
        <v>48</v>
      </c>
      <c r="O167" s="85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7" t="s">
        <v>141</v>
      </c>
      <c r="AT167" s="217" t="s">
        <v>136</v>
      </c>
      <c r="AU167" s="217" t="s">
        <v>87</v>
      </c>
      <c r="AY167" s="18" t="s">
        <v>134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22</v>
      </c>
      <c r="BK167" s="218">
        <f>ROUND(I167*H167,2)</f>
        <v>0</v>
      </c>
      <c r="BL167" s="18" t="s">
        <v>141</v>
      </c>
      <c r="BM167" s="217" t="s">
        <v>615</v>
      </c>
    </row>
    <row r="168" s="12" customFormat="1" ht="22.8" customHeight="1">
      <c r="A168" s="12"/>
      <c r="B168" s="190"/>
      <c r="C168" s="191"/>
      <c r="D168" s="192" t="s">
        <v>76</v>
      </c>
      <c r="E168" s="204" t="s">
        <v>616</v>
      </c>
      <c r="F168" s="204" t="s">
        <v>617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SUM(P169:P181)</f>
        <v>0</v>
      </c>
      <c r="Q168" s="198"/>
      <c r="R168" s="199">
        <f>SUM(R169:R181)</f>
        <v>0.013740000000000001</v>
      </c>
      <c r="S168" s="198"/>
      <c r="T168" s="200">
        <f>SUM(T169:T181)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22</v>
      </c>
      <c r="AT168" s="202" t="s">
        <v>76</v>
      </c>
      <c r="AU168" s="202" t="s">
        <v>22</v>
      </c>
      <c r="AY168" s="201" t="s">
        <v>134</v>
      </c>
      <c r="BK168" s="203">
        <f>SUM(BK169:BK181)</f>
        <v>0</v>
      </c>
    </row>
    <row r="169" s="2" customFormat="1" ht="24.15" customHeight="1">
      <c r="A169" s="39"/>
      <c r="B169" s="40"/>
      <c r="C169" s="206" t="s">
        <v>618</v>
      </c>
      <c r="D169" s="206" t="s">
        <v>136</v>
      </c>
      <c r="E169" s="207" t="s">
        <v>619</v>
      </c>
      <c r="F169" s="208" t="s">
        <v>620</v>
      </c>
      <c r="G169" s="209" t="s">
        <v>151</v>
      </c>
      <c r="H169" s="210">
        <v>54</v>
      </c>
      <c r="I169" s="211"/>
      <c r="J169" s="212">
        <f>ROUND(I169*H169,2)</f>
        <v>0</v>
      </c>
      <c r="K169" s="208" t="s">
        <v>140</v>
      </c>
      <c r="L169" s="45"/>
      <c r="M169" s="213" t="s">
        <v>20</v>
      </c>
      <c r="N169" s="214" t="s">
        <v>48</v>
      </c>
      <c r="O169" s="85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141</v>
      </c>
      <c r="AT169" s="217" t="s">
        <v>136</v>
      </c>
      <c r="AU169" s="217" t="s">
        <v>87</v>
      </c>
      <c r="AY169" s="18" t="s">
        <v>134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22</v>
      </c>
      <c r="BK169" s="218">
        <f>ROUND(I169*H169,2)</f>
        <v>0</v>
      </c>
      <c r="BL169" s="18" t="s">
        <v>141</v>
      </c>
      <c r="BM169" s="217" t="s">
        <v>621</v>
      </c>
    </row>
    <row r="170" s="2" customFormat="1" ht="24.15" customHeight="1">
      <c r="A170" s="39"/>
      <c r="B170" s="40"/>
      <c r="C170" s="206" t="s">
        <v>622</v>
      </c>
      <c r="D170" s="206" t="s">
        <v>136</v>
      </c>
      <c r="E170" s="207" t="s">
        <v>623</v>
      </c>
      <c r="F170" s="208" t="s">
        <v>624</v>
      </c>
      <c r="G170" s="209" t="s">
        <v>151</v>
      </c>
      <c r="H170" s="210">
        <v>54</v>
      </c>
      <c r="I170" s="211"/>
      <c r="J170" s="212">
        <f>ROUND(I170*H170,2)</f>
        <v>0</v>
      </c>
      <c r="K170" s="208" t="s">
        <v>140</v>
      </c>
      <c r="L170" s="45"/>
      <c r="M170" s="213" t="s">
        <v>20</v>
      </c>
      <c r="N170" s="214" t="s">
        <v>48</v>
      </c>
      <c r="O170" s="85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141</v>
      </c>
      <c r="AT170" s="217" t="s">
        <v>136</v>
      </c>
      <c r="AU170" s="217" t="s">
        <v>87</v>
      </c>
      <c r="AY170" s="18" t="s">
        <v>134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22</v>
      </c>
      <c r="BK170" s="218">
        <f>ROUND(I170*H170,2)</f>
        <v>0</v>
      </c>
      <c r="BL170" s="18" t="s">
        <v>141</v>
      </c>
      <c r="BM170" s="217" t="s">
        <v>625</v>
      </c>
    </row>
    <row r="171" s="2" customFormat="1" ht="24.15" customHeight="1">
      <c r="A171" s="39"/>
      <c r="B171" s="40"/>
      <c r="C171" s="206" t="s">
        <v>626</v>
      </c>
      <c r="D171" s="206" t="s">
        <v>136</v>
      </c>
      <c r="E171" s="207" t="s">
        <v>520</v>
      </c>
      <c r="F171" s="208" t="s">
        <v>521</v>
      </c>
      <c r="G171" s="209" t="s">
        <v>151</v>
      </c>
      <c r="H171" s="210">
        <v>40</v>
      </c>
      <c r="I171" s="211"/>
      <c r="J171" s="212">
        <f>ROUND(I171*H171,2)</f>
        <v>0</v>
      </c>
      <c r="K171" s="208" t="s">
        <v>140</v>
      </c>
      <c r="L171" s="45"/>
      <c r="M171" s="213" t="s">
        <v>20</v>
      </c>
      <c r="N171" s="214" t="s">
        <v>48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141</v>
      </c>
      <c r="AT171" s="217" t="s">
        <v>136</v>
      </c>
      <c r="AU171" s="217" t="s">
        <v>87</v>
      </c>
      <c r="AY171" s="18" t="s">
        <v>134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22</v>
      </c>
      <c r="BK171" s="218">
        <f>ROUND(I171*H171,2)</f>
        <v>0</v>
      </c>
      <c r="BL171" s="18" t="s">
        <v>141</v>
      </c>
      <c r="BM171" s="217" t="s">
        <v>627</v>
      </c>
    </row>
    <row r="172" s="2" customFormat="1" ht="14.4" customHeight="1">
      <c r="A172" s="39"/>
      <c r="B172" s="40"/>
      <c r="C172" s="241" t="s">
        <v>628</v>
      </c>
      <c r="D172" s="241" t="s">
        <v>198</v>
      </c>
      <c r="E172" s="242" t="s">
        <v>523</v>
      </c>
      <c r="F172" s="243" t="s">
        <v>524</v>
      </c>
      <c r="G172" s="244" t="s">
        <v>201</v>
      </c>
      <c r="H172" s="245">
        <v>0.23999999999999999</v>
      </c>
      <c r="I172" s="246"/>
      <c r="J172" s="247">
        <f>ROUND(I172*H172,2)</f>
        <v>0</v>
      </c>
      <c r="K172" s="243" t="s">
        <v>20</v>
      </c>
      <c r="L172" s="248"/>
      <c r="M172" s="249" t="s">
        <v>20</v>
      </c>
      <c r="N172" s="250" t="s">
        <v>48</v>
      </c>
      <c r="O172" s="85"/>
      <c r="P172" s="215">
        <f>O172*H172</f>
        <v>0</v>
      </c>
      <c r="Q172" s="215">
        <v>0.001</v>
      </c>
      <c r="R172" s="215">
        <f>Q172*H172</f>
        <v>0.00024000000000000001</v>
      </c>
      <c r="S172" s="215">
        <v>0</v>
      </c>
      <c r="T172" s="21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7" t="s">
        <v>169</v>
      </c>
      <c r="AT172" s="217" t="s">
        <v>198</v>
      </c>
      <c r="AU172" s="217" t="s">
        <v>87</v>
      </c>
      <c r="AY172" s="18" t="s">
        <v>134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22</v>
      </c>
      <c r="BK172" s="218">
        <f>ROUND(I172*H172,2)</f>
        <v>0</v>
      </c>
      <c r="BL172" s="18" t="s">
        <v>141</v>
      </c>
      <c r="BM172" s="217" t="s">
        <v>629</v>
      </c>
    </row>
    <row r="173" s="13" customFormat="1">
      <c r="A173" s="13"/>
      <c r="B173" s="219"/>
      <c r="C173" s="220"/>
      <c r="D173" s="221" t="s">
        <v>146</v>
      </c>
      <c r="E173" s="222" t="s">
        <v>20</v>
      </c>
      <c r="F173" s="223" t="s">
        <v>526</v>
      </c>
      <c r="G173" s="220"/>
      <c r="H173" s="224">
        <v>0.23999999999999999</v>
      </c>
      <c r="I173" s="225"/>
      <c r="J173" s="220"/>
      <c r="K173" s="220"/>
      <c r="L173" s="226"/>
      <c r="M173" s="227"/>
      <c r="N173" s="228"/>
      <c r="O173" s="228"/>
      <c r="P173" s="228"/>
      <c r="Q173" s="228"/>
      <c r="R173" s="228"/>
      <c r="S173" s="228"/>
      <c r="T173" s="22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0" t="s">
        <v>146</v>
      </c>
      <c r="AU173" s="230" t="s">
        <v>87</v>
      </c>
      <c r="AV173" s="13" t="s">
        <v>87</v>
      </c>
      <c r="AW173" s="13" t="s">
        <v>38</v>
      </c>
      <c r="AX173" s="13" t="s">
        <v>22</v>
      </c>
      <c r="AY173" s="230" t="s">
        <v>134</v>
      </c>
    </row>
    <row r="174" s="2" customFormat="1" ht="24.15" customHeight="1">
      <c r="A174" s="39"/>
      <c r="B174" s="40"/>
      <c r="C174" s="206" t="s">
        <v>630</v>
      </c>
      <c r="D174" s="206" t="s">
        <v>136</v>
      </c>
      <c r="E174" s="207" t="s">
        <v>631</v>
      </c>
      <c r="F174" s="208" t="s">
        <v>632</v>
      </c>
      <c r="G174" s="209" t="s">
        <v>151</v>
      </c>
      <c r="H174" s="210">
        <v>54</v>
      </c>
      <c r="I174" s="211"/>
      <c r="J174" s="212">
        <f>ROUND(I174*H174,2)</f>
        <v>0</v>
      </c>
      <c r="K174" s="208" t="s">
        <v>20</v>
      </c>
      <c r="L174" s="45"/>
      <c r="M174" s="213" t="s">
        <v>20</v>
      </c>
      <c r="N174" s="214" t="s">
        <v>48</v>
      </c>
      <c r="O174" s="85"/>
      <c r="P174" s="215">
        <f>O174*H174</f>
        <v>0</v>
      </c>
      <c r="Q174" s="215">
        <v>0.00025000000000000001</v>
      </c>
      <c r="R174" s="215">
        <f>Q174*H174</f>
        <v>0.0135</v>
      </c>
      <c r="S174" s="215">
        <v>0</v>
      </c>
      <c r="T174" s="21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7" t="s">
        <v>141</v>
      </c>
      <c r="AT174" s="217" t="s">
        <v>136</v>
      </c>
      <c r="AU174" s="217" t="s">
        <v>87</v>
      </c>
      <c r="AY174" s="18" t="s">
        <v>134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22</v>
      </c>
      <c r="BK174" s="218">
        <f>ROUND(I174*H174,2)</f>
        <v>0</v>
      </c>
      <c r="BL174" s="18" t="s">
        <v>141</v>
      </c>
      <c r="BM174" s="217" t="s">
        <v>633</v>
      </c>
    </row>
    <row r="175" s="2" customFormat="1" ht="24.15" customHeight="1">
      <c r="A175" s="39"/>
      <c r="B175" s="40"/>
      <c r="C175" s="206" t="s">
        <v>634</v>
      </c>
      <c r="D175" s="206" t="s">
        <v>136</v>
      </c>
      <c r="E175" s="207" t="s">
        <v>560</v>
      </c>
      <c r="F175" s="208" t="s">
        <v>561</v>
      </c>
      <c r="G175" s="209" t="s">
        <v>469</v>
      </c>
      <c r="H175" s="210">
        <v>0.52000000000000002</v>
      </c>
      <c r="I175" s="211"/>
      <c r="J175" s="212">
        <f>ROUND(I175*H175,2)</f>
        <v>0</v>
      </c>
      <c r="K175" s="208" t="s">
        <v>140</v>
      </c>
      <c r="L175" s="45"/>
      <c r="M175" s="213" t="s">
        <v>20</v>
      </c>
      <c r="N175" s="214" t="s">
        <v>48</v>
      </c>
      <c r="O175" s="85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141</v>
      </c>
      <c r="AT175" s="217" t="s">
        <v>136</v>
      </c>
      <c r="AU175" s="217" t="s">
        <v>87</v>
      </c>
      <c r="AY175" s="18" t="s">
        <v>134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22</v>
      </c>
      <c r="BK175" s="218">
        <f>ROUND(I175*H175,2)</f>
        <v>0</v>
      </c>
      <c r="BL175" s="18" t="s">
        <v>141</v>
      </c>
      <c r="BM175" s="217" t="s">
        <v>635</v>
      </c>
    </row>
    <row r="176" s="13" customFormat="1">
      <c r="A176" s="13"/>
      <c r="B176" s="219"/>
      <c r="C176" s="220"/>
      <c r="D176" s="221" t="s">
        <v>146</v>
      </c>
      <c r="E176" s="222" t="s">
        <v>20</v>
      </c>
      <c r="F176" s="223" t="s">
        <v>563</v>
      </c>
      <c r="G176" s="220"/>
      <c r="H176" s="224">
        <v>0.52000000000000002</v>
      </c>
      <c r="I176" s="225"/>
      <c r="J176" s="220"/>
      <c r="K176" s="220"/>
      <c r="L176" s="226"/>
      <c r="M176" s="227"/>
      <c r="N176" s="228"/>
      <c r="O176" s="228"/>
      <c r="P176" s="228"/>
      <c r="Q176" s="228"/>
      <c r="R176" s="228"/>
      <c r="S176" s="228"/>
      <c r="T176" s="22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0" t="s">
        <v>146</v>
      </c>
      <c r="AU176" s="230" t="s">
        <v>87</v>
      </c>
      <c r="AV176" s="13" t="s">
        <v>87</v>
      </c>
      <c r="AW176" s="13" t="s">
        <v>38</v>
      </c>
      <c r="AX176" s="13" t="s">
        <v>22</v>
      </c>
      <c r="AY176" s="230" t="s">
        <v>134</v>
      </c>
    </row>
    <row r="177" s="2" customFormat="1" ht="14.4" customHeight="1">
      <c r="A177" s="39"/>
      <c r="B177" s="40"/>
      <c r="C177" s="206" t="s">
        <v>636</v>
      </c>
      <c r="D177" s="206" t="s">
        <v>136</v>
      </c>
      <c r="E177" s="207" t="s">
        <v>565</v>
      </c>
      <c r="F177" s="208" t="s">
        <v>566</v>
      </c>
      <c r="G177" s="209" t="s">
        <v>167</v>
      </c>
      <c r="H177" s="210">
        <v>28.199999999999999</v>
      </c>
      <c r="I177" s="211"/>
      <c r="J177" s="212">
        <f>ROUND(I177*H177,2)</f>
        <v>0</v>
      </c>
      <c r="K177" s="208" t="s">
        <v>140</v>
      </c>
      <c r="L177" s="45"/>
      <c r="M177" s="213" t="s">
        <v>20</v>
      </c>
      <c r="N177" s="214" t="s">
        <v>48</v>
      </c>
      <c r="O177" s="85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141</v>
      </c>
      <c r="AT177" s="217" t="s">
        <v>136</v>
      </c>
      <c r="AU177" s="217" t="s">
        <v>87</v>
      </c>
      <c r="AY177" s="18" t="s">
        <v>134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22</v>
      </c>
      <c r="BK177" s="218">
        <f>ROUND(I177*H177,2)</f>
        <v>0</v>
      </c>
      <c r="BL177" s="18" t="s">
        <v>141</v>
      </c>
      <c r="BM177" s="217" t="s">
        <v>637</v>
      </c>
    </row>
    <row r="178" s="13" customFormat="1">
      <c r="A178" s="13"/>
      <c r="B178" s="219"/>
      <c r="C178" s="220"/>
      <c r="D178" s="221" t="s">
        <v>146</v>
      </c>
      <c r="E178" s="222" t="s">
        <v>20</v>
      </c>
      <c r="F178" s="223" t="s">
        <v>609</v>
      </c>
      <c r="G178" s="220"/>
      <c r="H178" s="224">
        <v>28.199999999999999</v>
      </c>
      <c r="I178" s="225"/>
      <c r="J178" s="220"/>
      <c r="K178" s="220"/>
      <c r="L178" s="226"/>
      <c r="M178" s="227"/>
      <c r="N178" s="228"/>
      <c r="O178" s="228"/>
      <c r="P178" s="228"/>
      <c r="Q178" s="228"/>
      <c r="R178" s="228"/>
      <c r="S178" s="228"/>
      <c r="T178" s="22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0" t="s">
        <v>146</v>
      </c>
      <c r="AU178" s="230" t="s">
        <v>87</v>
      </c>
      <c r="AV178" s="13" t="s">
        <v>87</v>
      </c>
      <c r="AW178" s="13" t="s">
        <v>38</v>
      </c>
      <c r="AX178" s="13" t="s">
        <v>22</v>
      </c>
      <c r="AY178" s="230" t="s">
        <v>134</v>
      </c>
    </row>
    <row r="179" s="2" customFormat="1" ht="14.4" customHeight="1">
      <c r="A179" s="39"/>
      <c r="B179" s="40"/>
      <c r="C179" s="206" t="s">
        <v>638</v>
      </c>
      <c r="D179" s="206" t="s">
        <v>136</v>
      </c>
      <c r="E179" s="207" t="s">
        <v>569</v>
      </c>
      <c r="F179" s="208" t="s">
        <v>570</v>
      </c>
      <c r="G179" s="209" t="s">
        <v>167</v>
      </c>
      <c r="H179" s="210">
        <v>28.199999999999999</v>
      </c>
      <c r="I179" s="211"/>
      <c r="J179" s="212">
        <f>ROUND(I179*H179,2)</f>
        <v>0</v>
      </c>
      <c r="K179" s="208" t="s">
        <v>140</v>
      </c>
      <c r="L179" s="45"/>
      <c r="M179" s="213" t="s">
        <v>20</v>
      </c>
      <c r="N179" s="214" t="s">
        <v>48</v>
      </c>
      <c r="O179" s="85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7" t="s">
        <v>141</v>
      </c>
      <c r="AT179" s="217" t="s">
        <v>136</v>
      </c>
      <c r="AU179" s="217" t="s">
        <v>87</v>
      </c>
      <c r="AY179" s="18" t="s">
        <v>134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22</v>
      </c>
      <c r="BK179" s="218">
        <f>ROUND(I179*H179,2)</f>
        <v>0</v>
      </c>
      <c r="BL179" s="18" t="s">
        <v>141</v>
      </c>
      <c r="BM179" s="217" t="s">
        <v>639</v>
      </c>
    </row>
    <row r="180" s="2" customFormat="1" ht="24.15" customHeight="1">
      <c r="A180" s="39"/>
      <c r="B180" s="40"/>
      <c r="C180" s="206" t="s">
        <v>640</v>
      </c>
      <c r="D180" s="206" t="s">
        <v>136</v>
      </c>
      <c r="E180" s="207" t="s">
        <v>573</v>
      </c>
      <c r="F180" s="208" t="s">
        <v>574</v>
      </c>
      <c r="G180" s="209" t="s">
        <v>167</v>
      </c>
      <c r="H180" s="210">
        <v>112.8</v>
      </c>
      <c r="I180" s="211"/>
      <c r="J180" s="212">
        <f>ROUND(I180*H180,2)</f>
        <v>0</v>
      </c>
      <c r="K180" s="208" t="s">
        <v>140</v>
      </c>
      <c r="L180" s="45"/>
      <c r="M180" s="213" t="s">
        <v>20</v>
      </c>
      <c r="N180" s="214" t="s">
        <v>48</v>
      </c>
      <c r="O180" s="85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141</v>
      </c>
      <c r="AT180" s="217" t="s">
        <v>136</v>
      </c>
      <c r="AU180" s="217" t="s">
        <v>87</v>
      </c>
      <c r="AY180" s="18" t="s">
        <v>134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22</v>
      </c>
      <c r="BK180" s="218">
        <f>ROUND(I180*H180,2)</f>
        <v>0</v>
      </c>
      <c r="BL180" s="18" t="s">
        <v>141</v>
      </c>
      <c r="BM180" s="217" t="s">
        <v>641</v>
      </c>
    </row>
    <row r="181" s="2" customFormat="1" ht="24.15" customHeight="1">
      <c r="A181" s="39"/>
      <c r="B181" s="40"/>
      <c r="C181" s="206" t="s">
        <v>642</v>
      </c>
      <c r="D181" s="206" t="s">
        <v>136</v>
      </c>
      <c r="E181" s="207" t="s">
        <v>372</v>
      </c>
      <c r="F181" s="208" t="s">
        <v>373</v>
      </c>
      <c r="G181" s="209" t="s">
        <v>172</v>
      </c>
      <c r="H181" s="210">
        <v>0.014</v>
      </c>
      <c r="I181" s="211"/>
      <c r="J181" s="212">
        <f>ROUND(I181*H181,2)</f>
        <v>0</v>
      </c>
      <c r="K181" s="208" t="s">
        <v>140</v>
      </c>
      <c r="L181" s="45"/>
      <c r="M181" s="270" t="s">
        <v>20</v>
      </c>
      <c r="N181" s="271" t="s">
        <v>48</v>
      </c>
      <c r="O181" s="268"/>
      <c r="P181" s="272">
        <f>O181*H181</f>
        <v>0</v>
      </c>
      <c r="Q181" s="272">
        <v>0</v>
      </c>
      <c r="R181" s="272">
        <f>Q181*H181</f>
        <v>0</v>
      </c>
      <c r="S181" s="272">
        <v>0</v>
      </c>
      <c r="T181" s="27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141</v>
      </c>
      <c r="AT181" s="217" t="s">
        <v>136</v>
      </c>
      <c r="AU181" s="217" t="s">
        <v>87</v>
      </c>
      <c r="AY181" s="18" t="s">
        <v>134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22</v>
      </c>
      <c r="BK181" s="218">
        <f>ROUND(I181*H181,2)</f>
        <v>0</v>
      </c>
      <c r="BL181" s="18" t="s">
        <v>141</v>
      </c>
      <c r="BM181" s="217" t="s">
        <v>643</v>
      </c>
    </row>
    <row r="182" s="2" customFormat="1" ht="6.96" customHeight="1">
      <c r="A182" s="39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KzY3nVRPJsANufaxuf03N1asDdK6SVUOneedPPqx89FArKKtekEkNwUUrcw9uvyaFlvsEp4Eyej/S3SfRgXTwA==" hashValue="gXd0Kb3Tzl9mKsT84ejZi0Zc0WCpvlX+PwNm2yl+/FSVZWg1PfBKkQ0oMp4I3EwFFeQ1z2gK60WwmwJCrxPArg==" algorithmName="SHA-512" password="CC35"/>
  <autoFilter ref="C83:K18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644</v>
      </c>
      <c r="H4" s="21"/>
    </row>
    <row r="5" s="1" customFormat="1" ht="12" customHeight="1">
      <c r="B5" s="21"/>
      <c r="C5" s="274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5" t="s">
        <v>16</v>
      </c>
      <c r="D6" s="276" t="s">
        <v>17</v>
      </c>
      <c r="E6" s="1"/>
      <c r="F6" s="1"/>
      <c r="H6" s="21"/>
    </row>
    <row r="7" s="1" customFormat="1" ht="16.5" customHeight="1">
      <c r="B7" s="21"/>
      <c r="C7" s="134" t="s">
        <v>25</v>
      </c>
      <c r="D7" s="139" t="str">
        <f>'Rekapitulace stavby'!AN8</f>
        <v>29. 11. 2016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77"/>
      <c r="C9" s="278" t="s">
        <v>58</v>
      </c>
      <c r="D9" s="279" t="s">
        <v>59</v>
      </c>
      <c r="E9" s="279" t="s">
        <v>121</v>
      </c>
      <c r="F9" s="280" t="s">
        <v>645</v>
      </c>
      <c r="G9" s="179"/>
      <c r="H9" s="277"/>
    </row>
    <row r="10" s="2" customFormat="1" ht="26.4" customHeight="1">
      <c r="A10" s="39"/>
      <c r="B10" s="45"/>
      <c r="C10" s="281" t="s">
        <v>646</v>
      </c>
      <c r="D10" s="281" t="s">
        <v>83</v>
      </c>
      <c r="E10" s="39"/>
      <c r="F10" s="39"/>
      <c r="G10" s="39"/>
      <c r="H10" s="45"/>
    </row>
    <row r="11" s="2" customFormat="1" ht="16.8" customHeight="1">
      <c r="A11" s="39"/>
      <c r="B11" s="45"/>
      <c r="C11" s="282" t="s">
        <v>103</v>
      </c>
      <c r="D11" s="283" t="s">
        <v>20</v>
      </c>
      <c r="E11" s="284" t="s">
        <v>20</v>
      </c>
      <c r="F11" s="285">
        <v>3620</v>
      </c>
      <c r="G11" s="39"/>
      <c r="H11" s="45"/>
    </row>
    <row r="12" s="2" customFormat="1" ht="16.8" customHeight="1">
      <c r="A12" s="39"/>
      <c r="B12" s="45"/>
      <c r="C12" s="286" t="s">
        <v>103</v>
      </c>
      <c r="D12" s="286" t="s">
        <v>104</v>
      </c>
      <c r="E12" s="18" t="s">
        <v>20</v>
      </c>
      <c r="F12" s="287">
        <v>3620</v>
      </c>
      <c r="G12" s="39"/>
      <c r="H12" s="45"/>
    </row>
    <row r="13" s="2" customFormat="1" ht="16.8" customHeight="1">
      <c r="A13" s="39"/>
      <c r="B13" s="45"/>
      <c r="C13" s="288" t="s">
        <v>647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86" t="s">
        <v>265</v>
      </c>
      <c r="D14" s="286" t="s">
        <v>648</v>
      </c>
      <c r="E14" s="18" t="s">
        <v>139</v>
      </c>
      <c r="F14" s="287">
        <v>3620</v>
      </c>
      <c r="G14" s="39"/>
      <c r="H14" s="45"/>
    </row>
    <row r="15" s="2" customFormat="1" ht="16.8" customHeight="1">
      <c r="A15" s="39"/>
      <c r="B15" s="45"/>
      <c r="C15" s="286" t="s">
        <v>251</v>
      </c>
      <c r="D15" s="286" t="s">
        <v>649</v>
      </c>
      <c r="E15" s="18" t="s">
        <v>139</v>
      </c>
      <c r="F15" s="287">
        <v>8869</v>
      </c>
      <c r="G15" s="39"/>
      <c r="H15" s="45"/>
    </row>
    <row r="16" s="2" customFormat="1" ht="16.8" customHeight="1">
      <c r="A16" s="39"/>
      <c r="B16" s="45"/>
      <c r="C16" s="286" t="s">
        <v>261</v>
      </c>
      <c r="D16" s="286" t="s">
        <v>650</v>
      </c>
      <c r="E16" s="18" t="s">
        <v>139</v>
      </c>
      <c r="F16" s="287">
        <v>3620</v>
      </c>
      <c r="G16" s="39"/>
      <c r="H16" s="45"/>
    </row>
    <row r="17" s="2" customFormat="1" ht="7.44" customHeight="1">
      <c r="A17" s="39"/>
      <c r="B17" s="158"/>
      <c r="C17" s="159"/>
      <c r="D17" s="159"/>
      <c r="E17" s="159"/>
      <c r="F17" s="159"/>
      <c r="G17" s="159"/>
      <c r="H17" s="45"/>
    </row>
    <row r="18" s="2" customFormat="1">
      <c r="A18" s="39"/>
      <c r="B18" s="39"/>
      <c r="C18" s="39"/>
      <c r="D18" s="39"/>
      <c r="E18" s="39"/>
      <c r="F18" s="39"/>
      <c r="G18" s="39"/>
      <c r="H18" s="39"/>
    </row>
  </sheetData>
  <sheetProtection sheet="1" formatColumns="0" formatRows="0" objects="1" scenarios="1" spinCount="100000" saltValue="Ieeinz0jzAplgdU3Ae5T1vmiqCPh/jjuYMCZdCSQiKcXdeLCroTpjyCIjHyeGyXeCyioLNO4CiqCqhz6mMsrdQ==" hashValue="vEENdKHzHbGPJ7Gj5Q1rKBboeegtdiAcxPljbvGOL0PkOlzmtO4t5MwVEt8KSfq0/cra+SGPgi6et/6mG6ZG2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6" customFormat="1" ht="45" customHeight="1">
      <c r="B3" s="293"/>
      <c r="C3" s="294" t="s">
        <v>651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652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653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654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655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656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657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658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659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660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661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84</v>
      </c>
      <c r="F18" s="300" t="s">
        <v>662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663</v>
      </c>
      <c r="F19" s="300" t="s">
        <v>664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665</v>
      </c>
      <c r="F20" s="300" t="s">
        <v>666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667</v>
      </c>
      <c r="F21" s="300" t="s">
        <v>668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669</v>
      </c>
      <c r="F22" s="300" t="s">
        <v>670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671</v>
      </c>
      <c r="F23" s="300" t="s">
        <v>672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673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674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675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676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677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678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679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680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681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120</v>
      </c>
      <c r="F36" s="300"/>
      <c r="G36" s="300" t="s">
        <v>682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683</v>
      </c>
      <c r="F37" s="300"/>
      <c r="G37" s="300" t="s">
        <v>684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58</v>
      </c>
      <c r="F38" s="300"/>
      <c r="G38" s="300" t="s">
        <v>685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59</v>
      </c>
      <c r="F39" s="300"/>
      <c r="G39" s="300" t="s">
        <v>686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121</v>
      </c>
      <c r="F40" s="300"/>
      <c r="G40" s="300" t="s">
        <v>687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122</v>
      </c>
      <c r="F41" s="300"/>
      <c r="G41" s="300" t="s">
        <v>688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689</v>
      </c>
      <c r="F42" s="300"/>
      <c r="G42" s="300" t="s">
        <v>690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691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692</v>
      </c>
      <c r="F44" s="300"/>
      <c r="G44" s="300" t="s">
        <v>693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124</v>
      </c>
      <c r="F45" s="300"/>
      <c r="G45" s="300" t="s">
        <v>694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695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696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697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698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699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700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701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702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703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704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705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706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707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708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709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710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711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712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713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714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715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716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717</v>
      </c>
      <c r="D76" s="318"/>
      <c r="E76" s="318"/>
      <c r="F76" s="318" t="s">
        <v>718</v>
      </c>
      <c r="G76" s="319"/>
      <c r="H76" s="318" t="s">
        <v>59</v>
      </c>
      <c r="I76" s="318" t="s">
        <v>62</v>
      </c>
      <c r="J76" s="318" t="s">
        <v>719</v>
      </c>
      <c r="K76" s="317"/>
    </row>
    <row r="77" s="1" customFormat="1" ht="17.25" customHeight="1">
      <c r="B77" s="315"/>
      <c r="C77" s="320" t="s">
        <v>720</v>
      </c>
      <c r="D77" s="320"/>
      <c r="E77" s="320"/>
      <c r="F77" s="321" t="s">
        <v>721</v>
      </c>
      <c r="G77" s="322"/>
      <c r="H77" s="320"/>
      <c r="I77" s="320"/>
      <c r="J77" s="320" t="s">
        <v>722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58</v>
      </c>
      <c r="D79" s="325"/>
      <c r="E79" s="325"/>
      <c r="F79" s="326" t="s">
        <v>723</v>
      </c>
      <c r="G79" s="327"/>
      <c r="H79" s="303" t="s">
        <v>724</v>
      </c>
      <c r="I79" s="303" t="s">
        <v>725</v>
      </c>
      <c r="J79" s="303">
        <v>20</v>
      </c>
      <c r="K79" s="317"/>
    </row>
    <row r="80" s="1" customFormat="1" ht="15" customHeight="1">
      <c r="B80" s="315"/>
      <c r="C80" s="303" t="s">
        <v>726</v>
      </c>
      <c r="D80" s="303"/>
      <c r="E80" s="303"/>
      <c r="F80" s="326" t="s">
        <v>723</v>
      </c>
      <c r="G80" s="327"/>
      <c r="H80" s="303" t="s">
        <v>727</v>
      </c>
      <c r="I80" s="303" t="s">
        <v>725</v>
      </c>
      <c r="J80" s="303">
        <v>120</v>
      </c>
      <c r="K80" s="317"/>
    </row>
    <row r="81" s="1" customFormat="1" ht="15" customHeight="1">
      <c r="B81" s="328"/>
      <c r="C81" s="303" t="s">
        <v>728</v>
      </c>
      <c r="D81" s="303"/>
      <c r="E81" s="303"/>
      <c r="F81" s="326" t="s">
        <v>729</v>
      </c>
      <c r="G81" s="327"/>
      <c r="H81" s="303" t="s">
        <v>730</v>
      </c>
      <c r="I81" s="303" t="s">
        <v>725</v>
      </c>
      <c r="J81" s="303">
        <v>50</v>
      </c>
      <c r="K81" s="317"/>
    </row>
    <row r="82" s="1" customFormat="1" ht="15" customHeight="1">
      <c r="B82" s="328"/>
      <c r="C82" s="303" t="s">
        <v>731</v>
      </c>
      <c r="D82" s="303"/>
      <c r="E82" s="303"/>
      <c r="F82" s="326" t="s">
        <v>723</v>
      </c>
      <c r="G82" s="327"/>
      <c r="H82" s="303" t="s">
        <v>732</v>
      </c>
      <c r="I82" s="303" t="s">
        <v>733</v>
      </c>
      <c r="J82" s="303"/>
      <c r="K82" s="317"/>
    </row>
    <row r="83" s="1" customFormat="1" ht="15" customHeight="1">
      <c r="B83" s="328"/>
      <c r="C83" s="329" t="s">
        <v>734</v>
      </c>
      <c r="D83" s="329"/>
      <c r="E83" s="329"/>
      <c r="F83" s="330" t="s">
        <v>729</v>
      </c>
      <c r="G83" s="329"/>
      <c r="H83" s="329" t="s">
        <v>735</v>
      </c>
      <c r="I83" s="329" t="s">
        <v>725</v>
      </c>
      <c r="J83" s="329">
        <v>15</v>
      </c>
      <c r="K83" s="317"/>
    </row>
    <row r="84" s="1" customFormat="1" ht="15" customHeight="1">
      <c r="B84" s="328"/>
      <c r="C84" s="329" t="s">
        <v>736</v>
      </c>
      <c r="D84" s="329"/>
      <c r="E84" s="329"/>
      <c r="F84" s="330" t="s">
        <v>729</v>
      </c>
      <c r="G84" s="329"/>
      <c r="H84" s="329" t="s">
        <v>737</v>
      </c>
      <c r="I84" s="329" t="s">
        <v>725</v>
      </c>
      <c r="J84" s="329">
        <v>15</v>
      </c>
      <c r="K84" s="317"/>
    </row>
    <row r="85" s="1" customFormat="1" ht="15" customHeight="1">
      <c r="B85" s="328"/>
      <c r="C85" s="329" t="s">
        <v>738</v>
      </c>
      <c r="D85" s="329"/>
      <c r="E85" s="329"/>
      <c r="F85" s="330" t="s">
        <v>729</v>
      </c>
      <c r="G85" s="329"/>
      <c r="H85" s="329" t="s">
        <v>739</v>
      </c>
      <c r="I85" s="329" t="s">
        <v>725</v>
      </c>
      <c r="J85" s="329">
        <v>20</v>
      </c>
      <c r="K85" s="317"/>
    </row>
    <row r="86" s="1" customFormat="1" ht="15" customHeight="1">
      <c r="B86" s="328"/>
      <c r="C86" s="329" t="s">
        <v>740</v>
      </c>
      <c r="D86" s="329"/>
      <c r="E86" s="329"/>
      <c r="F86" s="330" t="s">
        <v>729</v>
      </c>
      <c r="G86" s="329"/>
      <c r="H86" s="329" t="s">
        <v>741</v>
      </c>
      <c r="I86" s="329" t="s">
        <v>725</v>
      </c>
      <c r="J86" s="329">
        <v>20</v>
      </c>
      <c r="K86" s="317"/>
    </row>
    <row r="87" s="1" customFormat="1" ht="15" customHeight="1">
      <c r="B87" s="328"/>
      <c r="C87" s="303" t="s">
        <v>742</v>
      </c>
      <c r="D87" s="303"/>
      <c r="E87" s="303"/>
      <c r="F87" s="326" t="s">
        <v>729</v>
      </c>
      <c r="G87" s="327"/>
      <c r="H87" s="303" t="s">
        <v>743</v>
      </c>
      <c r="I87" s="303" t="s">
        <v>725</v>
      </c>
      <c r="J87" s="303">
        <v>50</v>
      </c>
      <c r="K87" s="317"/>
    </row>
    <row r="88" s="1" customFormat="1" ht="15" customHeight="1">
      <c r="B88" s="328"/>
      <c r="C88" s="303" t="s">
        <v>744</v>
      </c>
      <c r="D88" s="303"/>
      <c r="E88" s="303"/>
      <c r="F88" s="326" t="s">
        <v>729</v>
      </c>
      <c r="G88" s="327"/>
      <c r="H88" s="303" t="s">
        <v>745</v>
      </c>
      <c r="I88" s="303" t="s">
        <v>725</v>
      </c>
      <c r="J88" s="303">
        <v>20</v>
      </c>
      <c r="K88" s="317"/>
    </row>
    <row r="89" s="1" customFormat="1" ht="15" customHeight="1">
      <c r="B89" s="328"/>
      <c r="C89" s="303" t="s">
        <v>746</v>
      </c>
      <c r="D89" s="303"/>
      <c r="E89" s="303"/>
      <c r="F89" s="326" t="s">
        <v>729</v>
      </c>
      <c r="G89" s="327"/>
      <c r="H89" s="303" t="s">
        <v>747</v>
      </c>
      <c r="I89" s="303" t="s">
        <v>725</v>
      </c>
      <c r="J89" s="303">
        <v>20</v>
      </c>
      <c r="K89" s="317"/>
    </row>
    <row r="90" s="1" customFormat="1" ht="15" customHeight="1">
      <c r="B90" s="328"/>
      <c r="C90" s="303" t="s">
        <v>748</v>
      </c>
      <c r="D90" s="303"/>
      <c r="E90" s="303"/>
      <c r="F90" s="326" t="s">
        <v>729</v>
      </c>
      <c r="G90" s="327"/>
      <c r="H90" s="303" t="s">
        <v>749</v>
      </c>
      <c r="I90" s="303" t="s">
        <v>725</v>
      </c>
      <c r="J90" s="303">
        <v>50</v>
      </c>
      <c r="K90" s="317"/>
    </row>
    <row r="91" s="1" customFormat="1" ht="15" customHeight="1">
      <c r="B91" s="328"/>
      <c r="C91" s="303" t="s">
        <v>750</v>
      </c>
      <c r="D91" s="303"/>
      <c r="E91" s="303"/>
      <c r="F91" s="326" t="s">
        <v>729</v>
      </c>
      <c r="G91" s="327"/>
      <c r="H91" s="303" t="s">
        <v>750</v>
      </c>
      <c r="I91" s="303" t="s">
        <v>725</v>
      </c>
      <c r="J91" s="303">
        <v>50</v>
      </c>
      <c r="K91" s="317"/>
    </row>
    <row r="92" s="1" customFormat="1" ht="15" customHeight="1">
      <c r="B92" s="328"/>
      <c r="C92" s="303" t="s">
        <v>751</v>
      </c>
      <c r="D92" s="303"/>
      <c r="E92" s="303"/>
      <c r="F92" s="326" t="s">
        <v>729</v>
      </c>
      <c r="G92" s="327"/>
      <c r="H92" s="303" t="s">
        <v>752</v>
      </c>
      <c r="I92" s="303" t="s">
        <v>725</v>
      </c>
      <c r="J92" s="303">
        <v>255</v>
      </c>
      <c r="K92" s="317"/>
    </row>
    <row r="93" s="1" customFormat="1" ht="15" customHeight="1">
      <c r="B93" s="328"/>
      <c r="C93" s="303" t="s">
        <v>753</v>
      </c>
      <c r="D93" s="303"/>
      <c r="E93" s="303"/>
      <c r="F93" s="326" t="s">
        <v>723</v>
      </c>
      <c r="G93" s="327"/>
      <c r="H93" s="303" t="s">
        <v>754</v>
      </c>
      <c r="I93" s="303" t="s">
        <v>755</v>
      </c>
      <c r="J93" s="303"/>
      <c r="K93" s="317"/>
    </row>
    <row r="94" s="1" customFormat="1" ht="15" customHeight="1">
      <c r="B94" s="328"/>
      <c r="C94" s="303" t="s">
        <v>756</v>
      </c>
      <c r="D94" s="303"/>
      <c r="E94" s="303"/>
      <c r="F94" s="326" t="s">
        <v>723</v>
      </c>
      <c r="G94" s="327"/>
      <c r="H94" s="303" t="s">
        <v>757</v>
      </c>
      <c r="I94" s="303" t="s">
        <v>758</v>
      </c>
      <c r="J94" s="303"/>
      <c r="K94" s="317"/>
    </row>
    <row r="95" s="1" customFormat="1" ht="15" customHeight="1">
      <c r="B95" s="328"/>
      <c r="C95" s="303" t="s">
        <v>759</v>
      </c>
      <c r="D95" s="303"/>
      <c r="E95" s="303"/>
      <c r="F95" s="326" t="s">
        <v>723</v>
      </c>
      <c r="G95" s="327"/>
      <c r="H95" s="303" t="s">
        <v>759</v>
      </c>
      <c r="I95" s="303" t="s">
        <v>758</v>
      </c>
      <c r="J95" s="303"/>
      <c r="K95" s="317"/>
    </row>
    <row r="96" s="1" customFormat="1" ht="15" customHeight="1">
      <c r="B96" s="328"/>
      <c r="C96" s="303" t="s">
        <v>43</v>
      </c>
      <c r="D96" s="303"/>
      <c r="E96" s="303"/>
      <c r="F96" s="326" t="s">
        <v>723</v>
      </c>
      <c r="G96" s="327"/>
      <c r="H96" s="303" t="s">
        <v>760</v>
      </c>
      <c r="I96" s="303" t="s">
        <v>758</v>
      </c>
      <c r="J96" s="303"/>
      <c r="K96" s="317"/>
    </row>
    <row r="97" s="1" customFormat="1" ht="15" customHeight="1">
      <c r="B97" s="328"/>
      <c r="C97" s="303" t="s">
        <v>53</v>
      </c>
      <c r="D97" s="303"/>
      <c r="E97" s="303"/>
      <c r="F97" s="326" t="s">
        <v>723</v>
      </c>
      <c r="G97" s="327"/>
      <c r="H97" s="303" t="s">
        <v>761</v>
      </c>
      <c r="I97" s="303" t="s">
        <v>758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762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717</v>
      </c>
      <c r="D103" s="318"/>
      <c r="E103" s="318"/>
      <c r="F103" s="318" t="s">
        <v>718</v>
      </c>
      <c r="G103" s="319"/>
      <c r="H103" s="318" t="s">
        <v>59</v>
      </c>
      <c r="I103" s="318" t="s">
        <v>62</v>
      </c>
      <c r="J103" s="318" t="s">
        <v>719</v>
      </c>
      <c r="K103" s="317"/>
    </row>
    <row r="104" s="1" customFormat="1" ht="17.25" customHeight="1">
      <c r="B104" s="315"/>
      <c r="C104" s="320" t="s">
        <v>720</v>
      </c>
      <c r="D104" s="320"/>
      <c r="E104" s="320"/>
      <c r="F104" s="321" t="s">
        <v>721</v>
      </c>
      <c r="G104" s="322"/>
      <c r="H104" s="320"/>
      <c r="I104" s="320"/>
      <c r="J104" s="320" t="s">
        <v>722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58</v>
      </c>
      <c r="D106" s="325"/>
      <c r="E106" s="325"/>
      <c r="F106" s="326" t="s">
        <v>723</v>
      </c>
      <c r="G106" s="303"/>
      <c r="H106" s="303" t="s">
        <v>763</v>
      </c>
      <c r="I106" s="303" t="s">
        <v>725</v>
      </c>
      <c r="J106" s="303">
        <v>20</v>
      </c>
      <c r="K106" s="317"/>
    </row>
    <row r="107" s="1" customFormat="1" ht="15" customHeight="1">
      <c r="B107" s="315"/>
      <c r="C107" s="303" t="s">
        <v>726</v>
      </c>
      <c r="D107" s="303"/>
      <c r="E107" s="303"/>
      <c r="F107" s="326" t="s">
        <v>723</v>
      </c>
      <c r="G107" s="303"/>
      <c r="H107" s="303" t="s">
        <v>763</v>
      </c>
      <c r="I107" s="303" t="s">
        <v>725</v>
      </c>
      <c r="J107" s="303">
        <v>120</v>
      </c>
      <c r="K107" s="317"/>
    </row>
    <row r="108" s="1" customFormat="1" ht="15" customHeight="1">
      <c r="B108" s="328"/>
      <c r="C108" s="303" t="s">
        <v>728</v>
      </c>
      <c r="D108" s="303"/>
      <c r="E108" s="303"/>
      <c r="F108" s="326" t="s">
        <v>729</v>
      </c>
      <c r="G108" s="303"/>
      <c r="H108" s="303" t="s">
        <v>763</v>
      </c>
      <c r="I108" s="303" t="s">
        <v>725</v>
      </c>
      <c r="J108" s="303">
        <v>50</v>
      </c>
      <c r="K108" s="317"/>
    </row>
    <row r="109" s="1" customFormat="1" ht="15" customHeight="1">
      <c r="B109" s="328"/>
      <c r="C109" s="303" t="s">
        <v>731</v>
      </c>
      <c r="D109" s="303"/>
      <c r="E109" s="303"/>
      <c r="F109" s="326" t="s">
        <v>723</v>
      </c>
      <c r="G109" s="303"/>
      <c r="H109" s="303" t="s">
        <v>763</v>
      </c>
      <c r="I109" s="303" t="s">
        <v>733</v>
      </c>
      <c r="J109" s="303"/>
      <c r="K109" s="317"/>
    </row>
    <row r="110" s="1" customFormat="1" ht="15" customHeight="1">
      <c r="B110" s="328"/>
      <c r="C110" s="303" t="s">
        <v>742</v>
      </c>
      <c r="D110" s="303"/>
      <c r="E110" s="303"/>
      <c r="F110" s="326" t="s">
        <v>729</v>
      </c>
      <c r="G110" s="303"/>
      <c r="H110" s="303" t="s">
        <v>763</v>
      </c>
      <c r="I110" s="303" t="s">
        <v>725</v>
      </c>
      <c r="J110" s="303">
        <v>50</v>
      </c>
      <c r="K110" s="317"/>
    </row>
    <row r="111" s="1" customFormat="1" ht="15" customHeight="1">
      <c r="B111" s="328"/>
      <c r="C111" s="303" t="s">
        <v>750</v>
      </c>
      <c r="D111" s="303"/>
      <c r="E111" s="303"/>
      <c r="F111" s="326" t="s">
        <v>729</v>
      </c>
      <c r="G111" s="303"/>
      <c r="H111" s="303" t="s">
        <v>763</v>
      </c>
      <c r="I111" s="303" t="s">
        <v>725</v>
      </c>
      <c r="J111" s="303">
        <v>50</v>
      </c>
      <c r="K111" s="317"/>
    </row>
    <row r="112" s="1" customFormat="1" ht="15" customHeight="1">
      <c r="B112" s="328"/>
      <c r="C112" s="303" t="s">
        <v>748</v>
      </c>
      <c r="D112" s="303"/>
      <c r="E112" s="303"/>
      <c r="F112" s="326" t="s">
        <v>729</v>
      </c>
      <c r="G112" s="303"/>
      <c r="H112" s="303" t="s">
        <v>763</v>
      </c>
      <c r="I112" s="303" t="s">
        <v>725</v>
      </c>
      <c r="J112" s="303">
        <v>50</v>
      </c>
      <c r="K112" s="317"/>
    </row>
    <row r="113" s="1" customFormat="1" ht="15" customHeight="1">
      <c r="B113" s="328"/>
      <c r="C113" s="303" t="s">
        <v>58</v>
      </c>
      <c r="D113" s="303"/>
      <c r="E113" s="303"/>
      <c r="F113" s="326" t="s">
        <v>723</v>
      </c>
      <c r="G113" s="303"/>
      <c r="H113" s="303" t="s">
        <v>764</v>
      </c>
      <c r="I113" s="303" t="s">
        <v>725</v>
      </c>
      <c r="J113" s="303">
        <v>20</v>
      </c>
      <c r="K113" s="317"/>
    </row>
    <row r="114" s="1" customFormat="1" ht="15" customHeight="1">
      <c r="B114" s="328"/>
      <c r="C114" s="303" t="s">
        <v>765</v>
      </c>
      <c r="D114" s="303"/>
      <c r="E114" s="303"/>
      <c r="F114" s="326" t="s">
        <v>723</v>
      </c>
      <c r="G114" s="303"/>
      <c r="H114" s="303" t="s">
        <v>766</v>
      </c>
      <c r="I114" s="303" t="s">
        <v>725</v>
      </c>
      <c r="J114" s="303">
        <v>120</v>
      </c>
      <c r="K114" s="317"/>
    </row>
    <row r="115" s="1" customFormat="1" ht="15" customHeight="1">
      <c r="B115" s="328"/>
      <c r="C115" s="303" t="s">
        <v>43</v>
      </c>
      <c r="D115" s="303"/>
      <c r="E115" s="303"/>
      <c r="F115" s="326" t="s">
        <v>723</v>
      </c>
      <c r="G115" s="303"/>
      <c r="H115" s="303" t="s">
        <v>767</v>
      </c>
      <c r="I115" s="303" t="s">
        <v>758</v>
      </c>
      <c r="J115" s="303"/>
      <c r="K115" s="317"/>
    </row>
    <row r="116" s="1" customFormat="1" ht="15" customHeight="1">
      <c r="B116" s="328"/>
      <c r="C116" s="303" t="s">
        <v>53</v>
      </c>
      <c r="D116" s="303"/>
      <c r="E116" s="303"/>
      <c r="F116" s="326" t="s">
        <v>723</v>
      </c>
      <c r="G116" s="303"/>
      <c r="H116" s="303" t="s">
        <v>768</v>
      </c>
      <c r="I116" s="303" t="s">
        <v>758</v>
      </c>
      <c r="J116" s="303"/>
      <c r="K116" s="317"/>
    </row>
    <row r="117" s="1" customFormat="1" ht="15" customHeight="1">
      <c r="B117" s="328"/>
      <c r="C117" s="303" t="s">
        <v>62</v>
      </c>
      <c r="D117" s="303"/>
      <c r="E117" s="303"/>
      <c r="F117" s="326" t="s">
        <v>723</v>
      </c>
      <c r="G117" s="303"/>
      <c r="H117" s="303" t="s">
        <v>769</v>
      </c>
      <c r="I117" s="303" t="s">
        <v>770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771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717</v>
      </c>
      <c r="D123" s="318"/>
      <c r="E123" s="318"/>
      <c r="F123" s="318" t="s">
        <v>718</v>
      </c>
      <c r="G123" s="319"/>
      <c r="H123" s="318" t="s">
        <v>59</v>
      </c>
      <c r="I123" s="318" t="s">
        <v>62</v>
      </c>
      <c r="J123" s="318" t="s">
        <v>719</v>
      </c>
      <c r="K123" s="347"/>
    </row>
    <row r="124" s="1" customFormat="1" ht="17.25" customHeight="1">
      <c r="B124" s="346"/>
      <c r="C124" s="320" t="s">
        <v>720</v>
      </c>
      <c r="D124" s="320"/>
      <c r="E124" s="320"/>
      <c r="F124" s="321" t="s">
        <v>721</v>
      </c>
      <c r="G124" s="322"/>
      <c r="H124" s="320"/>
      <c r="I124" s="320"/>
      <c r="J124" s="320" t="s">
        <v>722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726</v>
      </c>
      <c r="D126" s="325"/>
      <c r="E126" s="325"/>
      <c r="F126" s="326" t="s">
        <v>723</v>
      </c>
      <c r="G126" s="303"/>
      <c r="H126" s="303" t="s">
        <v>763</v>
      </c>
      <c r="I126" s="303" t="s">
        <v>725</v>
      </c>
      <c r="J126" s="303">
        <v>120</v>
      </c>
      <c r="K126" s="351"/>
    </row>
    <row r="127" s="1" customFormat="1" ht="15" customHeight="1">
      <c r="B127" s="348"/>
      <c r="C127" s="303" t="s">
        <v>772</v>
      </c>
      <c r="D127" s="303"/>
      <c r="E127" s="303"/>
      <c r="F127" s="326" t="s">
        <v>723</v>
      </c>
      <c r="G127" s="303"/>
      <c r="H127" s="303" t="s">
        <v>773</v>
      </c>
      <c r="I127" s="303" t="s">
        <v>725</v>
      </c>
      <c r="J127" s="303" t="s">
        <v>774</v>
      </c>
      <c r="K127" s="351"/>
    </row>
    <row r="128" s="1" customFormat="1" ht="15" customHeight="1">
      <c r="B128" s="348"/>
      <c r="C128" s="303" t="s">
        <v>671</v>
      </c>
      <c r="D128" s="303"/>
      <c r="E128" s="303"/>
      <c r="F128" s="326" t="s">
        <v>723</v>
      </c>
      <c r="G128" s="303"/>
      <c r="H128" s="303" t="s">
        <v>775</v>
      </c>
      <c r="I128" s="303" t="s">
        <v>725</v>
      </c>
      <c r="J128" s="303" t="s">
        <v>774</v>
      </c>
      <c r="K128" s="351"/>
    </row>
    <row r="129" s="1" customFormat="1" ht="15" customHeight="1">
      <c r="B129" s="348"/>
      <c r="C129" s="303" t="s">
        <v>734</v>
      </c>
      <c r="D129" s="303"/>
      <c r="E129" s="303"/>
      <c r="F129" s="326" t="s">
        <v>729</v>
      </c>
      <c r="G129" s="303"/>
      <c r="H129" s="303" t="s">
        <v>735</v>
      </c>
      <c r="I129" s="303" t="s">
        <v>725</v>
      </c>
      <c r="J129" s="303">
        <v>15</v>
      </c>
      <c r="K129" s="351"/>
    </row>
    <row r="130" s="1" customFormat="1" ht="15" customHeight="1">
      <c r="B130" s="348"/>
      <c r="C130" s="329" t="s">
        <v>736</v>
      </c>
      <c r="D130" s="329"/>
      <c r="E130" s="329"/>
      <c r="F130" s="330" t="s">
        <v>729</v>
      </c>
      <c r="G130" s="329"/>
      <c r="H130" s="329" t="s">
        <v>737</v>
      </c>
      <c r="I130" s="329" t="s">
        <v>725</v>
      </c>
      <c r="J130" s="329">
        <v>15</v>
      </c>
      <c r="K130" s="351"/>
    </row>
    <row r="131" s="1" customFormat="1" ht="15" customHeight="1">
      <c r="B131" s="348"/>
      <c r="C131" s="329" t="s">
        <v>738</v>
      </c>
      <c r="D131" s="329"/>
      <c r="E131" s="329"/>
      <c r="F131" s="330" t="s">
        <v>729</v>
      </c>
      <c r="G131" s="329"/>
      <c r="H131" s="329" t="s">
        <v>739</v>
      </c>
      <c r="I131" s="329" t="s">
        <v>725</v>
      </c>
      <c r="J131" s="329">
        <v>20</v>
      </c>
      <c r="K131" s="351"/>
    </row>
    <row r="132" s="1" customFormat="1" ht="15" customHeight="1">
      <c r="B132" s="348"/>
      <c r="C132" s="329" t="s">
        <v>740</v>
      </c>
      <c r="D132" s="329"/>
      <c r="E132" s="329"/>
      <c r="F132" s="330" t="s">
        <v>729</v>
      </c>
      <c r="G132" s="329"/>
      <c r="H132" s="329" t="s">
        <v>741</v>
      </c>
      <c r="I132" s="329" t="s">
        <v>725</v>
      </c>
      <c r="J132" s="329">
        <v>20</v>
      </c>
      <c r="K132" s="351"/>
    </row>
    <row r="133" s="1" customFormat="1" ht="15" customHeight="1">
      <c r="B133" s="348"/>
      <c r="C133" s="303" t="s">
        <v>728</v>
      </c>
      <c r="D133" s="303"/>
      <c r="E133" s="303"/>
      <c r="F133" s="326" t="s">
        <v>729</v>
      </c>
      <c r="G133" s="303"/>
      <c r="H133" s="303" t="s">
        <v>763</v>
      </c>
      <c r="I133" s="303" t="s">
        <v>725</v>
      </c>
      <c r="J133" s="303">
        <v>50</v>
      </c>
      <c r="K133" s="351"/>
    </row>
    <row r="134" s="1" customFormat="1" ht="15" customHeight="1">
      <c r="B134" s="348"/>
      <c r="C134" s="303" t="s">
        <v>742</v>
      </c>
      <c r="D134" s="303"/>
      <c r="E134" s="303"/>
      <c r="F134" s="326" t="s">
        <v>729</v>
      </c>
      <c r="G134" s="303"/>
      <c r="H134" s="303" t="s">
        <v>763</v>
      </c>
      <c r="I134" s="303" t="s">
        <v>725</v>
      </c>
      <c r="J134" s="303">
        <v>50</v>
      </c>
      <c r="K134" s="351"/>
    </row>
    <row r="135" s="1" customFormat="1" ht="15" customHeight="1">
      <c r="B135" s="348"/>
      <c r="C135" s="303" t="s">
        <v>748</v>
      </c>
      <c r="D135" s="303"/>
      <c r="E135" s="303"/>
      <c r="F135" s="326" t="s">
        <v>729</v>
      </c>
      <c r="G135" s="303"/>
      <c r="H135" s="303" t="s">
        <v>763</v>
      </c>
      <c r="I135" s="303" t="s">
        <v>725</v>
      </c>
      <c r="J135" s="303">
        <v>50</v>
      </c>
      <c r="K135" s="351"/>
    </row>
    <row r="136" s="1" customFormat="1" ht="15" customHeight="1">
      <c r="B136" s="348"/>
      <c r="C136" s="303" t="s">
        <v>750</v>
      </c>
      <c r="D136" s="303"/>
      <c r="E136" s="303"/>
      <c r="F136" s="326" t="s">
        <v>729</v>
      </c>
      <c r="G136" s="303"/>
      <c r="H136" s="303" t="s">
        <v>763</v>
      </c>
      <c r="I136" s="303" t="s">
        <v>725</v>
      </c>
      <c r="J136" s="303">
        <v>50</v>
      </c>
      <c r="K136" s="351"/>
    </row>
    <row r="137" s="1" customFormat="1" ht="15" customHeight="1">
      <c r="B137" s="348"/>
      <c r="C137" s="303" t="s">
        <v>751</v>
      </c>
      <c r="D137" s="303"/>
      <c r="E137" s="303"/>
      <c r="F137" s="326" t="s">
        <v>729</v>
      </c>
      <c r="G137" s="303"/>
      <c r="H137" s="303" t="s">
        <v>776</v>
      </c>
      <c r="I137" s="303" t="s">
        <v>725</v>
      </c>
      <c r="J137" s="303">
        <v>255</v>
      </c>
      <c r="K137" s="351"/>
    </row>
    <row r="138" s="1" customFormat="1" ht="15" customHeight="1">
      <c r="B138" s="348"/>
      <c r="C138" s="303" t="s">
        <v>753</v>
      </c>
      <c r="D138" s="303"/>
      <c r="E138" s="303"/>
      <c r="F138" s="326" t="s">
        <v>723</v>
      </c>
      <c r="G138" s="303"/>
      <c r="H138" s="303" t="s">
        <v>777</v>
      </c>
      <c r="I138" s="303" t="s">
        <v>755</v>
      </c>
      <c r="J138" s="303"/>
      <c r="K138" s="351"/>
    </row>
    <row r="139" s="1" customFormat="1" ht="15" customHeight="1">
      <c r="B139" s="348"/>
      <c r="C139" s="303" t="s">
        <v>756</v>
      </c>
      <c r="D139" s="303"/>
      <c r="E139" s="303"/>
      <c r="F139" s="326" t="s">
        <v>723</v>
      </c>
      <c r="G139" s="303"/>
      <c r="H139" s="303" t="s">
        <v>778</v>
      </c>
      <c r="I139" s="303" t="s">
        <v>758</v>
      </c>
      <c r="J139" s="303"/>
      <c r="K139" s="351"/>
    </row>
    <row r="140" s="1" customFormat="1" ht="15" customHeight="1">
      <c r="B140" s="348"/>
      <c r="C140" s="303" t="s">
        <v>759</v>
      </c>
      <c r="D140" s="303"/>
      <c r="E140" s="303"/>
      <c r="F140" s="326" t="s">
        <v>723</v>
      </c>
      <c r="G140" s="303"/>
      <c r="H140" s="303" t="s">
        <v>759</v>
      </c>
      <c r="I140" s="303" t="s">
        <v>758</v>
      </c>
      <c r="J140" s="303"/>
      <c r="K140" s="351"/>
    </row>
    <row r="141" s="1" customFormat="1" ht="15" customHeight="1">
      <c r="B141" s="348"/>
      <c r="C141" s="303" t="s">
        <v>43</v>
      </c>
      <c r="D141" s="303"/>
      <c r="E141" s="303"/>
      <c r="F141" s="326" t="s">
        <v>723</v>
      </c>
      <c r="G141" s="303"/>
      <c r="H141" s="303" t="s">
        <v>779</v>
      </c>
      <c r="I141" s="303" t="s">
        <v>758</v>
      </c>
      <c r="J141" s="303"/>
      <c r="K141" s="351"/>
    </row>
    <row r="142" s="1" customFormat="1" ht="15" customHeight="1">
      <c r="B142" s="348"/>
      <c r="C142" s="303" t="s">
        <v>780</v>
      </c>
      <c r="D142" s="303"/>
      <c r="E142" s="303"/>
      <c r="F142" s="326" t="s">
        <v>723</v>
      </c>
      <c r="G142" s="303"/>
      <c r="H142" s="303" t="s">
        <v>781</v>
      </c>
      <c r="I142" s="303" t="s">
        <v>758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782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717</v>
      </c>
      <c r="D148" s="318"/>
      <c r="E148" s="318"/>
      <c r="F148" s="318" t="s">
        <v>718</v>
      </c>
      <c r="G148" s="319"/>
      <c r="H148" s="318" t="s">
        <v>59</v>
      </c>
      <c r="I148" s="318" t="s">
        <v>62</v>
      </c>
      <c r="J148" s="318" t="s">
        <v>719</v>
      </c>
      <c r="K148" s="317"/>
    </row>
    <row r="149" s="1" customFormat="1" ht="17.25" customHeight="1">
      <c r="B149" s="315"/>
      <c r="C149" s="320" t="s">
        <v>720</v>
      </c>
      <c r="D149" s="320"/>
      <c r="E149" s="320"/>
      <c r="F149" s="321" t="s">
        <v>721</v>
      </c>
      <c r="G149" s="322"/>
      <c r="H149" s="320"/>
      <c r="I149" s="320"/>
      <c r="J149" s="320" t="s">
        <v>722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726</v>
      </c>
      <c r="D151" s="303"/>
      <c r="E151" s="303"/>
      <c r="F151" s="356" t="s">
        <v>723</v>
      </c>
      <c r="G151" s="303"/>
      <c r="H151" s="355" t="s">
        <v>763</v>
      </c>
      <c r="I151" s="355" t="s">
        <v>725</v>
      </c>
      <c r="J151" s="355">
        <v>120</v>
      </c>
      <c r="K151" s="351"/>
    </row>
    <row r="152" s="1" customFormat="1" ht="15" customHeight="1">
      <c r="B152" s="328"/>
      <c r="C152" s="355" t="s">
        <v>772</v>
      </c>
      <c r="D152" s="303"/>
      <c r="E152" s="303"/>
      <c r="F152" s="356" t="s">
        <v>723</v>
      </c>
      <c r="G152" s="303"/>
      <c r="H152" s="355" t="s">
        <v>783</v>
      </c>
      <c r="I152" s="355" t="s">
        <v>725</v>
      </c>
      <c r="J152" s="355" t="s">
        <v>774</v>
      </c>
      <c r="K152" s="351"/>
    </row>
    <row r="153" s="1" customFormat="1" ht="15" customHeight="1">
      <c r="B153" s="328"/>
      <c r="C153" s="355" t="s">
        <v>671</v>
      </c>
      <c r="D153" s="303"/>
      <c r="E153" s="303"/>
      <c r="F153" s="356" t="s">
        <v>723</v>
      </c>
      <c r="G153" s="303"/>
      <c r="H153" s="355" t="s">
        <v>784</v>
      </c>
      <c r="I153" s="355" t="s">
        <v>725</v>
      </c>
      <c r="J153" s="355" t="s">
        <v>774</v>
      </c>
      <c r="K153" s="351"/>
    </row>
    <row r="154" s="1" customFormat="1" ht="15" customHeight="1">
      <c r="B154" s="328"/>
      <c r="C154" s="355" t="s">
        <v>728</v>
      </c>
      <c r="D154" s="303"/>
      <c r="E154" s="303"/>
      <c r="F154" s="356" t="s">
        <v>729</v>
      </c>
      <c r="G154" s="303"/>
      <c r="H154" s="355" t="s">
        <v>763</v>
      </c>
      <c r="I154" s="355" t="s">
        <v>725</v>
      </c>
      <c r="J154" s="355">
        <v>50</v>
      </c>
      <c r="K154" s="351"/>
    </row>
    <row r="155" s="1" customFormat="1" ht="15" customHeight="1">
      <c r="B155" s="328"/>
      <c r="C155" s="355" t="s">
        <v>731</v>
      </c>
      <c r="D155" s="303"/>
      <c r="E155" s="303"/>
      <c r="F155" s="356" t="s">
        <v>723</v>
      </c>
      <c r="G155" s="303"/>
      <c r="H155" s="355" t="s">
        <v>763</v>
      </c>
      <c r="I155" s="355" t="s">
        <v>733</v>
      </c>
      <c r="J155" s="355"/>
      <c r="K155" s="351"/>
    </row>
    <row r="156" s="1" customFormat="1" ht="15" customHeight="1">
      <c r="B156" s="328"/>
      <c r="C156" s="355" t="s">
        <v>742</v>
      </c>
      <c r="D156" s="303"/>
      <c r="E156" s="303"/>
      <c r="F156" s="356" t="s">
        <v>729</v>
      </c>
      <c r="G156" s="303"/>
      <c r="H156" s="355" t="s">
        <v>763</v>
      </c>
      <c r="I156" s="355" t="s">
        <v>725</v>
      </c>
      <c r="J156" s="355">
        <v>50</v>
      </c>
      <c r="K156" s="351"/>
    </row>
    <row r="157" s="1" customFormat="1" ht="15" customHeight="1">
      <c r="B157" s="328"/>
      <c r="C157" s="355" t="s">
        <v>750</v>
      </c>
      <c r="D157" s="303"/>
      <c r="E157" s="303"/>
      <c r="F157" s="356" t="s">
        <v>729</v>
      </c>
      <c r="G157" s="303"/>
      <c r="H157" s="355" t="s">
        <v>763</v>
      </c>
      <c r="I157" s="355" t="s">
        <v>725</v>
      </c>
      <c r="J157" s="355">
        <v>50</v>
      </c>
      <c r="K157" s="351"/>
    </row>
    <row r="158" s="1" customFormat="1" ht="15" customHeight="1">
      <c r="B158" s="328"/>
      <c r="C158" s="355" t="s">
        <v>748</v>
      </c>
      <c r="D158" s="303"/>
      <c r="E158" s="303"/>
      <c r="F158" s="356" t="s">
        <v>729</v>
      </c>
      <c r="G158" s="303"/>
      <c r="H158" s="355" t="s">
        <v>763</v>
      </c>
      <c r="I158" s="355" t="s">
        <v>725</v>
      </c>
      <c r="J158" s="355">
        <v>50</v>
      </c>
      <c r="K158" s="351"/>
    </row>
    <row r="159" s="1" customFormat="1" ht="15" customHeight="1">
      <c r="B159" s="328"/>
      <c r="C159" s="355" t="s">
        <v>109</v>
      </c>
      <c r="D159" s="303"/>
      <c r="E159" s="303"/>
      <c r="F159" s="356" t="s">
        <v>723</v>
      </c>
      <c r="G159" s="303"/>
      <c r="H159" s="355" t="s">
        <v>785</v>
      </c>
      <c r="I159" s="355" t="s">
        <v>725</v>
      </c>
      <c r="J159" s="355" t="s">
        <v>786</v>
      </c>
      <c r="K159" s="351"/>
    </row>
    <row r="160" s="1" customFormat="1" ht="15" customHeight="1">
      <c r="B160" s="328"/>
      <c r="C160" s="355" t="s">
        <v>787</v>
      </c>
      <c r="D160" s="303"/>
      <c r="E160" s="303"/>
      <c r="F160" s="356" t="s">
        <v>723</v>
      </c>
      <c r="G160" s="303"/>
      <c r="H160" s="355" t="s">
        <v>788</v>
      </c>
      <c r="I160" s="355" t="s">
        <v>758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789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717</v>
      </c>
      <c r="D166" s="318"/>
      <c r="E166" s="318"/>
      <c r="F166" s="318" t="s">
        <v>718</v>
      </c>
      <c r="G166" s="360"/>
      <c r="H166" s="361" t="s">
        <v>59</v>
      </c>
      <c r="I166" s="361" t="s">
        <v>62</v>
      </c>
      <c r="J166" s="318" t="s">
        <v>719</v>
      </c>
      <c r="K166" s="295"/>
    </row>
    <row r="167" s="1" customFormat="1" ht="17.25" customHeight="1">
      <c r="B167" s="296"/>
      <c r="C167" s="320" t="s">
        <v>720</v>
      </c>
      <c r="D167" s="320"/>
      <c r="E167" s="320"/>
      <c r="F167" s="321" t="s">
        <v>721</v>
      </c>
      <c r="G167" s="362"/>
      <c r="H167" s="363"/>
      <c r="I167" s="363"/>
      <c r="J167" s="320" t="s">
        <v>722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726</v>
      </c>
      <c r="D169" s="303"/>
      <c r="E169" s="303"/>
      <c r="F169" s="326" t="s">
        <v>723</v>
      </c>
      <c r="G169" s="303"/>
      <c r="H169" s="303" t="s">
        <v>763</v>
      </c>
      <c r="I169" s="303" t="s">
        <v>725</v>
      </c>
      <c r="J169" s="303">
        <v>120</v>
      </c>
      <c r="K169" s="351"/>
    </row>
    <row r="170" s="1" customFormat="1" ht="15" customHeight="1">
      <c r="B170" s="328"/>
      <c r="C170" s="303" t="s">
        <v>772</v>
      </c>
      <c r="D170" s="303"/>
      <c r="E170" s="303"/>
      <c r="F170" s="326" t="s">
        <v>723</v>
      </c>
      <c r="G170" s="303"/>
      <c r="H170" s="303" t="s">
        <v>773</v>
      </c>
      <c r="I170" s="303" t="s">
        <v>725</v>
      </c>
      <c r="J170" s="303" t="s">
        <v>774</v>
      </c>
      <c r="K170" s="351"/>
    </row>
    <row r="171" s="1" customFormat="1" ht="15" customHeight="1">
      <c r="B171" s="328"/>
      <c r="C171" s="303" t="s">
        <v>671</v>
      </c>
      <c r="D171" s="303"/>
      <c r="E171" s="303"/>
      <c r="F171" s="326" t="s">
        <v>723</v>
      </c>
      <c r="G171" s="303"/>
      <c r="H171" s="303" t="s">
        <v>790</v>
      </c>
      <c r="I171" s="303" t="s">
        <v>725</v>
      </c>
      <c r="J171" s="303" t="s">
        <v>774</v>
      </c>
      <c r="K171" s="351"/>
    </row>
    <row r="172" s="1" customFormat="1" ht="15" customHeight="1">
      <c r="B172" s="328"/>
      <c r="C172" s="303" t="s">
        <v>728</v>
      </c>
      <c r="D172" s="303"/>
      <c r="E172" s="303"/>
      <c r="F172" s="326" t="s">
        <v>729</v>
      </c>
      <c r="G172" s="303"/>
      <c r="H172" s="303" t="s">
        <v>790</v>
      </c>
      <c r="I172" s="303" t="s">
        <v>725</v>
      </c>
      <c r="J172" s="303">
        <v>50</v>
      </c>
      <c r="K172" s="351"/>
    </row>
    <row r="173" s="1" customFormat="1" ht="15" customHeight="1">
      <c r="B173" s="328"/>
      <c r="C173" s="303" t="s">
        <v>731</v>
      </c>
      <c r="D173" s="303"/>
      <c r="E173" s="303"/>
      <c r="F173" s="326" t="s">
        <v>723</v>
      </c>
      <c r="G173" s="303"/>
      <c r="H173" s="303" t="s">
        <v>790</v>
      </c>
      <c r="I173" s="303" t="s">
        <v>733</v>
      </c>
      <c r="J173" s="303"/>
      <c r="K173" s="351"/>
    </row>
    <row r="174" s="1" customFormat="1" ht="15" customHeight="1">
      <c r="B174" s="328"/>
      <c r="C174" s="303" t="s">
        <v>742</v>
      </c>
      <c r="D174" s="303"/>
      <c r="E174" s="303"/>
      <c r="F174" s="326" t="s">
        <v>729</v>
      </c>
      <c r="G174" s="303"/>
      <c r="H174" s="303" t="s">
        <v>790</v>
      </c>
      <c r="I174" s="303" t="s">
        <v>725</v>
      </c>
      <c r="J174" s="303">
        <v>50</v>
      </c>
      <c r="K174" s="351"/>
    </row>
    <row r="175" s="1" customFormat="1" ht="15" customHeight="1">
      <c r="B175" s="328"/>
      <c r="C175" s="303" t="s">
        <v>750</v>
      </c>
      <c r="D175" s="303"/>
      <c r="E175" s="303"/>
      <c r="F175" s="326" t="s">
        <v>729</v>
      </c>
      <c r="G175" s="303"/>
      <c r="H175" s="303" t="s">
        <v>790</v>
      </c>
      <c r="I175" s="303" t="s">
        <v>725</v>
      </c>
      <c r="J175" s="303">
        <v>50</v>
      </c>
      <c r="K175" s="351"/>
    </row>
    <row r="176" s="1" customFormat="1" ht="15" customHeight="1">
      <c r="B176" s="328"/>
      <c r="C176" s="303" t="s">
        <v>748</v>
      </c>
      <c r="D176" s="303"/>
      <c r="E176" s="303"/>
      <c r="F176" s="326" t="s">
        <v>729</v>
      </c>
      <c r="G176" s="303"/>
      <c r="H176" s="303" t="s">
        <v>790</v>
      </c>
      <c r="I176" s="303" t="s">
        <v>725</v>
      </c>
      <c r="J176" s="303">
        <v>50</v>
      </c>
      <c r="K176" s="351"/>
    </row>
    <row r="177" s="1" customFormat="1" ht="15" customHeight="1">
      <c r="B177" s="328"/>
      <c r="C177" s="303" t="s">
        <v>120</v>
      </c>
      <c r="D177" s="303"/>
      <c r="E177" s="303"/>
      <c r="F177" s="326" t="s">
        <v>723</v>
      </c>
      <c r="G177" s="303"/>
      <c r="H177" s="303" t="s">
        <v>791</v>
      </c>
      <c r="I177" s="303" t="s">
        <v>792</v>
      </c>
      <c r="J177" s="303"/>
      <c r="K177" s="351"/>
    </row>
    <row r="178" s="1" customFormat="1" ht="15" customHeight="1">
      <c r="B178" s="328"/>
      <c r="C178" s="303" t="s">
        <v>62</v>
      </c>
      <c r="D178" s="303"/>
      <c r="E178" s="303"/>
      <c r="F178" s="326" t="s">
        <v>723</v>
      </c>
      <c r="G178" s="303"/>
      <c r="H178" s="303" t="s">
        <v>793</v>
      </c>
      <c r="I178" s="303" t="s">
        <v>794</v>
      </c>
      <c r="J178" s="303">
        <v>1</v>
      </c>
      <c r="K178" s="351"/>
    </row>
    <row r="179" s="1" customFormat="1" ht="15" customHeight="1">
      <c r="B179" s="328"/>
      <c r="C179" s="303" t="s">
        <v>58</v>
      </c>
      <c r="D179" s="303"/>
      <c r="E179" s="303"/>
      <c r="F179" s="326" t="s">
        <v>723</v>
      </c>
      <c r="G179" s="303"/>
      <c r="H179" s="303" t="s">
        <v>795</v>
      </c>
      <c r="I179" s="303" t="s">
        <v>725</v>
      </c>
      <c r="J179" s="303">
        <v>20</v>
      </c>
      <c r="K179" s="351"/>
    </row>
    <row r="180" s="1" customFormat="1" ht="15" customHeight="1">
      <c r="B180" s="328"/>
      <c r="C180" s="303" t="s">
        <v>59</v>
      </c>
      <c r="D180" s="303"/>
      <c r="E180" s="303"/>
      <c r="F180" s="326" t="s">
        <v>723</v>
      </c>
      <c r="G180" s="303"/>
      <c r="H180" s="303" t="s">
        <v>796</v>
      </c>
      <c r="I180" s="303" t="s">
        <v>725</v>
      </c>
      <c r="J180" s="303">
        <v>255</v>
      </c>
      <c r="K180" s="351"/>
    </row>
    <row r="181" s="1" customFormat="1" ht="15" customHeight="1">
      <c r="B181" s="328"/>
      <c r="C181" s="303" t="s">
        <v>121</v>
      </c>
      <c r="D181" s="303"/>
      <c r="E181" s="303"/>
      <c r="F181" s="326" t="s">
        <v>723</v>
      </c>
      <c r="G181" s="303"/>
      <c r="H181" s="303" t="s">
        <v>687</v>
      </c>
      <c r="I181" s="303" t="s">
        <v>725</v>
      </c>
      <c r="J181" s="303">
        <v>10</v>
      </c>
      <c r="K181" s="351"/>
    </row>
    <row r="182" s="1" customFormat="1" ht="15" customHeight="1">
      <c r="B182" s="328"/>
      <c r="C182" s="303" t="s">
        <v>122</v>
      </c>
      <c r="D182" s="303"/>
      <c r="E182" s="303"/>
      <c r="F182" s="326" t="s">
        <v>723</v>
      </c>
      <c r="G182" s="303"/>
      <c r="H182" s="303" t="s">
        <v>797</v>
      </c>
      <c r="I182" s="303" t="s">
        <v>758</v>
      </c>
      <c r="J182" s="303"/>
      <c r="K182" s="351"/>
    </row>
    <row r="183" s="1" customFormat="1" ht="15" customHeight="1">
      <c r="B183" s="328"/>
      <c r="C183" s="303" t="s">
        <v>798</v>
      </c>
      <c r="D183" s="303"/>
      <c r="E183" s="303"/>
      <c r="F183" s="326" t="s">
        <v>723</v>
      </c>
      <c r="G183" s="303"/>
      <c r="H183" s="303" t="s">
        <v>799</v>
      </c>
      <c r="I183" s="303" t="s">
        <v>758</v>
      </c>
      <c r="J183" s="303"/>
      <c r="K183" s="351"/>
    </row>
    <row r="184" s="1" customFormat="1" ht="15" customHeight="1">
      <c r="B184" s="328"/>
      <c r="C184" s="303" t="s">
        <v>787</v>
      </c>
      <c r="D184" s="303"/>
      <c r="E184" s="303"/>
      <c r="F184" s="326" t="s">
        <v>723</v>
      </c>
      <c r="G184" s="303"/>
      <c r="H184" s="303" t="s">
        <v>800</v>
      </c>
      <c r="I184" s="303" t="s">
        <v>758</v>
      </c>
      <c r="J184" s="303"/>
      <c r="K184" s="351"/>
    </row>
    <row r="185" s="1" customFormat="1" ht="15" customHeight="1">
      <c r="B185" s="328"/>
      <c r="C185" s="303" t="s">
        <v>124</v>
      </c>
      <c r="D185" s="303"/>
      <c r="E185" s="303"/>
      <c r="F185" s="326" t="s">
        <v>729</v>
      </c>
      <c r="G185" s="303"/>
      <c r="H185" s="303" t="s">
        <v>801</v>
      </c>
      <c r="I185" s="303" t="s">
        <v>725</v>
      </c>
      <c r="J185" s="303">
        <v>50</v>
      </c>
      <c r="K185" s="351"/>
    </row>
    <row r="186" s="1" customFormat="1" ht="15" customHeight="1">
      <c r="B186" s="328"/>
      <c r="C186" s="303" t="s">
        <v>802</v>
      </c>
      <c r="D186" s="303"/>
      <c r="E186" s="303"/>
      <c r="F186" s="326" t="s">
        <v>729</v>
      </c>
      <c r="G186" s="303"/>
      <c r="H186" s="303" t="s">
        <v>803</v>
      </c>
      <c r="I186" s="303" t="s">
        <v>804</v>
      </c>
      <c r="J186" s="303"/>
      <c r="K186" s="351"/>
    </row>
    <row r="187" s="1" customFormat="1" ht="15" customHeight="1">
      <c r="B187" s="328"/>
      <c r="C187" s="303" t="s">
        <v>805</v>
      </c>
      <c r="D187" s="303"/>
      <c r="E187" s="303"/>
      <c r="F187" s="326" t="s">
        <v>729</v>
      </c>
      <c r="G187" s="303"/>
      <c r="H187" s="303" t="s">
        <v>806</v>
      </c>
      <c r="I187" s="303" t="s">
        <v>804</v>
      </c>
      <c r="J187" s="303"/>
      <c r="K187" s="351"/>
    </row>
    <row r="188" s="1" customFormat="1" ht="15" customHeight="1">
      <c r="B188" s="328"/>
      <c r="C188" s="303" t="s">
        <v>807</v>
      </c>
      <c r="D188" s="303"/>
      <c r="E188" s="303"/>
      <c r="F188" s="326" t="s">
        <v>729</v>
      </c>
      <c r="G188" s="303"/>
      <c r="H188" s="303" t="s">
        <v>808</v>
      </c>
      <c r="I188" s="303" t="s">
        <v>804</v>
      </c>
      <c r="J188" s="303"/>
      <c r="K188" s="351"/>
    </row>
    <row r="189" s="1" customFormat="1" ht="15" customHeight="1">
      <c r="B189" s="328"/>
      <c r="C189" s="364" t="s">
        <v>809</v>
      </c>
      <c r="D189" s="303"/>
      <c r="E189" s="303"/>
      <c r="F189" s="326" t="s">
        <v>729</v>
      </c>
      <c r="G189" s="303"/>
      <c r="H189" s="303" t="s">
        <v>810</v>
      </c>
      <c r="I189" s="303" t="s">
        <v>811</v>
      </c>
      <c r="J189" s="365" t="s">
        <v>812</v>
      </c>
      <c r="K189" s="351"/>
    </row>
    <row r="190" s="1" customFormat="1" ht="15" customHeight="1">
      <c r="B190" s="328"/>
      <c r="C190" s="364" t="s">
        <v>47</v>
      </c>
      <c r="D190" s="303"/>
      <c r="E190" s="303"/>
      <c r="F190" s="326" t="s">
        <v>723</v>
      </c>
      <c r="G190" s="303"/>
      <c r="H190" s="300" t="s">
        <v>813</v>
      </c>
      <c r="I190" s="303" t="s">
        <v>814</v>
      </c>
      <c r="J190" s="303"/>
      <c r="K190" s="351"/>
    </row>
    <row r="191" s="1" customFormat="1" ht="15" customHeight="1">
      <c r="B191" s="328"/>
      <c r="C191" s="364" t="s">
        <v>815</v>
      </c>
      <c r="D191" s="303"/>
      <c r="E191" s="303"/>
      <c r="F191" s="326" t="s">
        <v>723</v>
      </c>
      <c r="G191" s="303"/>
      <c r="H191" s="303" t="s">
        <v>816</v>
      </c>
      <c r="I191" s="303" t="s">
        <v>758</v>
      </c>
      <c r="J191" s="303"/>
      <c r="K191" s="351"/>
    </row>
    <row r="192" s="1" customFormat="1" ht="15" customHeight="1">
      <c r="B192" s="328"/>
      <c r="C192" s="364" t="s">
        <v>817</v>
      </c>
      <c r="D192" s="303"/>
      <c r="E192" s="303"/>
      <c r="F192" s="326" t="s">
        <v>723</v>
      </c>
      <c r="G192" s="303"/>
      <c r="H192" s="303" t="s">
        <v>818</v>
      </c>
      <c r="I192" s="303" t="s">
        <v>758</v>
      </c>
      <c r="J192" s="303"/>
      <c r="K192" s="351"/>
    </row>
    <row r="193" s="1" customFormat="1" ht="15" customHeight="1">
      <c r="B193" s="328"/>
      <c r="C193" s="364" t="s">
        <v>819</v>
      </c>
      <c r="D193" s="303"/>
      <c r="E193" s="303"/>
      <c r="F193" s="326" t="s">
        <v>729</v>
      </c>
      <c r="G193" s="303"/>
      <c r="H193" s="303" t="s">
        <v>820</v>
      </c>
      <c r="I193" s="303" t="s">
        <v>758</v>
      </c>
      <c r="J193" s="303"/>
      <c r="K193" s="351"/>
    </row>
    <row r="194" s="1" customFormat="1" ht="15" customHeight="1">
      <c r="B194" s="357"/>
      <c r="C194" s="366"/>
      <c r="D194" s="337"/>
      <c r="E194" s="337"/>
      <c r="F194" s="337"/>
      <c r="G194" s="337"/>
      <c r="H194" s="337"/>
      <c r="I194" s="337"/>
      <c r="J194" s="337"/>
      <c r="K194" s="358"/>
    </row>
    <row r="195" s="1" customFormat="1" ht="18.75" customHeight="1">
      <c r="B195" s="339"/>
      <c r="C195" s="349"/>
      <c r="D195" s="349"/>
      <c r="E195" s="349"/>
      <c r="F195" s="359"/>
      <c r="G195" s="349"/>
      <c r="H195" s="349"/>
      <c r="I195" s="349"/>
      <c r="J195" s="349"/>
      <c r="K195" s="339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11"/>
      <c r="C197" s="311"/>
      <c r="D197" s="311"/>
      <c r="E197" s="311"/>
      <c r="F197" s="311"/>
      <c r="G197" s="311"/>
      <c r="H197" s="311"/>
      <c r="I197" s="311"/>
      <c r="J197" s="311"/>
      <c r="K197" s="311"/>
    </row>
    <row r="198" s="1" customFormat="1" ht="13.5">
      <c r="B198" s="290"/>
      <c r="C198" s="291"/>
      <c r="D198" s="291"/>
      <c r="E198" s="291"/>
      <c r="F198" s="291"/>
      <c r="G198" s="291"/>
      <c r="H198" s="291"/>
      <c r="I198" s="291"/>
      <c r="J198" s="291"/>
      <c r="K198" s="292"/>
    </row>
    <row r="199" s="1" customFormat="1" ht="21">
      <c r="B199" s="293"/>
      <c r="C199" s="294" t="s">
        <v>821</v>
      </c>
      <c r="D199" s="294"/>
      <c r="E199" s="294"/>
      <c r="F199" s="294"/>
      <c r="G199" s="294"/>
      <c r="H199" s="294"/>
      <c r="I199" s="294"/>
      <c r="J199" s="294"/>
      <c r="K199" s="295"/>
    </row>
    <row r="200" s="1" customFormat="1" ht="25.5" customHeight="1">
      <c r="B200" s="293"/>
      <c r="C200" s="367" t="s">
        <v>822</v>
      </c>
      <c r="D200" s="367"/>
      <c r="E200" s="367"/>
      <c r="F200" s="367" t="s">
        <v>823</v>
      </c>
      <c r="G200" s="368"/>
      <c r="H200" s="367" t="s">
        <v>824</v>
      </c>
      <c r="I200" s="367"/>
      <c r="J200" s="367"/>
      <c r="K200" s="295"/>
    </row>
    <row r="201" s="1" customFormat="1" ht="5.25" customHeight="1">
      <c r="B201" s="328"/>
      <c r="C201" s="323"/>
      <c r="D201" s="323"/>
      <c r="E201" s="323"/>
      <c r="F201" s="323"/>
      <c r="G201" s="349"/>
      <c r="H201" s="323"/>
      <c r="I201" s="323"/>
      <c r="J201" s="323"/>
      <c r="K201" s="351"/>
    </row>
    <row r="202" s="1" customFormat="1" ht="15" customHeight="1">
      <c r="B202" s="328"/>
      <c r="C202" s="303" t="s">
        <v>814</v>
      </c>
      <c r="D202" s="303"/>
      <c r="E202" s="303"/>
      <c r="F202" s="326" t="s">
        <v>48</v>
      </c>
      <c r="G202" s="303"/>
      <c r="H202" s="303" t="s">
        <v>825</v>
      </c>
      <c r="I202" s="303"/>
      <c r="J202" s="303"/>
      <c r="K202" s="351"/>
    </row>
    <row r="203" s="1" customFormat="1" ht="15" customHeight="1">
      <c r="B203" s="328"/>
      <c r="C203" s="303"/>
      <c r="D203" s="303"/>
      <c r="E203" s="303"/>
      <c r="F203" s="326" t="s">
        <v>49</v>
      </c>
      <c r="G203" s="303"/>
      <c r="H203" s="303" t="s">
        <v>826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52</v>
      </c>
      <c r="G204" s="303"/>
      <c r="H204" s="303" t="s">
        <v>827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50</v>
      </c>
      <c r="G205" s="303"/>
      <c r="H205" s="303" t="s">
        <v>828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51</v>
      </c>
      <c r="G206" s="303"/>
      <c r="H206" s="303" t="s">
        <v>829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/>
      <c r="G207" s="303"/>
      <c r="H207" s="303"/>
      <c r="I207" s="303"/>
      <c r="J207" s="303"/>
      <c r="K207" s="351"/>
    </row>
    <row r="208" s="1" customFormat="1" ht="15" customHeight="1">
      <c r="B208" s="328"/>
      <c r="C208" s="303" t="s">
        <v>770</v>
      </c>
      <c r="D208" s="303"/>
      <c r="E208" s="303"/>
      <c r="F208" s="326" t="s">
        <v>84</v>
      </c>
      <c r="G208" s="303"/>
      <c r="H208" s="303" t="s">
        <v>830</v>
      </c>
      <c r="I208" s="303"/>
      <c r="J208" s="303"/>
      <c r="K208" s="351"/>
    </row>
    <row r="209" s="1" customFormat="1" ht="15" customHeight="1">
      <c r="B209" s="328"/>
      <c r="C209" s="303"/>
      <c r="D209" s="303"/>
      <c r="E209" s="303"/>
      <c r="F209" s="326" t="s">
        <v>665</v>
      </c>
      <c r="G209" s="303"/>
      <c r="H209" s="303" t="s">
        <v>666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663</v>
      </c>
      <c r="G210" s="303"/>
      <c r="H210" s="303" t="s">
        <v>831</v>
      </c>
      <c r="I210" s="303"/>
      <c r="J210" s="303"/>
      <c r="K210" s="351"/>
    </row>
    <row r="211" s="1" customFormat="1" ht="15" customHeight="1">
      <c r="B211" s="369"/>
      <c r="C211" s="303"/>
      <c r="D211" s="303"/>
      <c r="E211" s="303"/>
      <c r="F211" s="326" t="s">
        <v>667</v>
      </c>
      <c r="G211" s="364"/>
      <c r="H211" s="355" t="s">
        <v>668</v>
      </c>
      <c r="I211" s="355"/>
      <c r="J211" s="355"/>
      <c r="K211" s="370"/>
    </row>
    <row r="212" s="1" customFormat="1" ht="15" customHeight="1">
      <c r="B212" s="369"/>
      <c r="C212" s="303"/>
      <c r="D212" s="303"/>
      <c r="E212" s="303"/>
      <c r="F212" s="326" t="s">
        <v>669</v>
      </c>
      <c r="G212" s="364"/>
      <c r="H212" s="355" t="s">
        <v>295</v>
      </c>
      <c r="I212" s="355"/>
      <c r="J212" s="355"/>
      <c r="K212" s="370"/>
    </row>
    <row r="213" s="1" customFormat="1" ht="15" customHeight="1">
      <c r="B213" s="369"/>
      <c r="C213" s="303"/>
      <c r="D213" s="303"/>
      <c r="E213" s="303"/>
      <c r="F213" s="326"/>
      <c r="G213" s="364"/>
      <c r="H213" s="355"/>
      <c r="I213" s="355"/>
      <c r="J213" s="355"/>
      <c r="K213" s="370"/>
    </row>
    <row r="214" s="1" customFormat="1" ht="15" customHeight="1">
      <c r="B214" s="369"/>
      <c r="C214" s="303" t="s">
        <v>794</v>
      </c>
      <c r="D214" s="303"/>
      <c r="E214" s="303"/>
      <c r="F214" s="326">
        <v>1</v>
      </c>
      <c r="G214" s="364"/>
      <c r="H214" s="355" t="s">
        <v>832</v>
      </c>
      <c r="I214" s="355"/>
      <c r="J214" s="355"/>
      <c r="K214" s="370"/>
    </row>
    <row r="215" s="1" customFormat="1" ht="15" customHeight="1">
      <c r="B215" s="369"/>
      <c r="C215" s="303"/>
      <c r="D215" s="303"/>
      <c r="E215" s="303"/>
      <c r="F215" s="326">
        <v>2</v>
      </c>
      <c r="G215" s="364"/>
      <c r="H215" s="355" t="s">
        <v>833</v>
      </c>
      <c r="I215" s="355"/>
      <c r="J215" s="355"/>
      <c r="K215" s="370"/>
    </row>
    <row r="216" s="1" customFormat="1" ht="15" customHeight="1">
      <c r="B216" s="369"/>
      <c r="C216" s="303"/>
      <c r="D216" s="303"/>
      <c r="E216" s="303"/>
      <c r="F216" s="326">
        <v>3</v>
      </c>
      <c r="G216" s="364"/>
      <c r="H216" s="355" t="s">
        <v>834</v>
      </c>
      <c r="I216" s="355"/>
      <c r="J216" s="355"/>
      <c r="K216" s="370"/>
    </row>
    <row r="217" s="1" customFormat="1" ht="15" customHeight="1">
      <c r="B217" s="369"/>
      <c r="C217" s="303"/>
      <c r="D217" s="303"/>
      <c r="E217" s="303"/>
      <c r="F217" s="326">
        <v>4</v>
      </c>
      <c r="G217" s="364"/>
      <c r="H217" s="355" t="s">
        <v>835</v>
      </c>
      <c r="I217" s="355"/>
      <c r="J217" s="355"/>
      <c r="K217" s="370"/>
    </row>
    <row r="218" s="1" customFormat="1" ht="12.75" customHeight="1">
      <c r="B218" s="371"/>
      <c r="C218" s="372"/>
      <c r="D218" s="372"/>
      <c r="E218" s="372"/>
      <c r="F218" s="372"/>
      <c r="G218" s="372"/>
      <c r="H218" s="372"/>
      <c r="I218" s="372"/>
      <c r="J218" s="372"/>
      <c r="K218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DESKTOP-6U881LI\DELL</dc:creator>
  <cp:lastModifiedBy>DESKTOP-6U881LI\DELL</cp:lastModifiedBy>
  <dcterms:created xsi:type="dcterms:W3CDTF">2021-07-18T14:48:39Z</dcterms:created>
  <dcterms:modified xsi:type="dcterms:W3CDTF">2021-07-18T14:48:46Z</dcterms:modified>
</cp:coreProperties>
</file>